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defaultThemeVersion="124226"/>
  <mc:AlternateContent xmlns:mc="http://schemas.openxmlformats.org/markup-compatibility/2006">
    <mc:Choice Requires="x15">
      <x15ac:absPath xmlns:x15ac="http://schemas.microsoft.com/office/spreadsheetml/2010/11/ac" url="C:\Users\tomasz_jozefiak\Desktop\"/>
    </mc:Choice>
  </mc:AlternateContent>
  <xr:revisionPtr revIDLastSave="0" documentId="8_{36018195-92FA-4C62-9185-D055B5385E6D}" xr6:coauthVersionLast="47" xr6:coauthVersionMax="47" xr10:uidLastSave="{00000000-0000-0000-0000-000000000000}"/>
  <bookViews>
    <workbookView xWindow="-120" yWindow="-120" windowWidth="29040" windowHeight="15840" tabRatio="790" activeTab="1" xr2:uid="{00000000-000D-0000-FFFF-FFFF00000000}"/>
  </bookViews>
  <sheets>
    <sheet name="informacje ogólne" sheetId="90" r:id="rId1"/>
    <sheet name="budynki" sheetId="89" r:id="rId2"/>
    <sheet name="elektronika " sheetId="83" r:id="rId3"/>
    <sheet name="środki trwałe" sheetId="92" r:id="rId4"/>
    <sheet name="maszyny" sheetId="94" r:id="rId5"/>
    <sheet name="pojazdy " sheetId="95" r:id="rId6"/>
    <sheet name="lokalizacje" sheetId="93" r:id="rId7"/>
    <sheet name="szkodowość " sheetId="96" r:id="rId8"/>
  </sheets>
  <definedNames>
    <definedName name="_xlnm._FilterDatabase" localSheetId="2" hidden="1">'elektronika '!$A$4:$IT$4</definedName>
    <definedName name="_xlnm.Print_Area" localSheetId="1">budynki!$A$1:$AF$53</definedName>
    <definedName name="_xlnm.Print_Area" localSheetId="2">'elektronika '!$A$1:$D$170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8" i="89" l="1"/>
  <c r="H21" i="89"/>
  <c r="H25" i="89"/>
  <c r="H30" i="89"/>
  <c r="H35" i="89"/>
  <c r="H41" i="89"/>
  <c r="H53" i="89"/>
  <c r="C12" i="92"/>
  <c r="D168" i="83"/>
  <c r="H55" i="89" l="1"/>
  <c r="C7" i="92"/>
  <c r="D123" i="83"/>
  <c r="D109" i="83"/>
  <c r="D120" i="83"/>
  <c r="D162" i="83"/>
  <c r="D159" i="83"/>
  <c r="D152" i="83"/>
  <c r="D145" i="83"/>
  <c r="D128" i="83"/>
  <c r="D90" i="83"/>
  <c r="D166" i="83" s="1"/>
  <c r="D133" i="83"/>
  <c r="F6" i="92"/>
  <c r="D167" i="83" l="1"/>
  <c r="E13" i="96"/>
  <c r="E17" i="96"/>
  <c r="E23" i="96"/>
  <c r="E27" i="96"/>
  <c r="D27" i="96"/>
  <c r="D13" i="96"/>
  <c r="E35" i="92"/>
  <c r="C5" i="92"/>
  <c r="F5" i="92" s="1"/>
  <c r="E30" i="96" l="1"/>
  <c r="D23" i="96"/>
  <c r="C11" i="92"/>
  <c r="F11" i="92" s="1"/>
  <c r="F12" i="92"/>
  <c r="F7" i="92"/>
  <c r="F8" i="92"/>
  <c r="F9" i="92"/>
  <c r="F10" i="92"/>
  <c r="F13" i="92" l="1"/>
  <c r="D30" i="96"/>
  <c r="D63" i="83" l="1"/>
  <c r="D64" i="83" s="1"/>
  <c r="D165" i="83" l="1"/>
  <c r="D26" i="94"/>
  <c r="E13" i="92" l="1"/>
  <c r="C13" i="92" l="1"/>
  <c r="D13" i="92" l="1"/>
</calcChain>
</file>

<file path=xl/sharedStrings.xml><?xml version="1.0" encoding="utf-8"?>
<sst xmlns="http://schemas.openxmlformats.org/spreadsheetml/2006/main" count="1575" uniqueCount="611">
  <si>
    <t>RAZEM</t>
  </si>
  <si>
    <t>PKD</t>
  </si>
  <si>
    <t>NIP</t>
  </si>
  <si>
    <t>REGON</t>
  </si>
  <si>
    <t>zabezpieczenia
(znane zabiezpieczenia p-poż i przeciw kradzieżowe)                                      (2)</t>
  </si>
  <si>
    <t>lokalizacja (adres)</t>
  </si>
  <si>
    <t>W tym zbiory bibioteczne</t>
  </si>
  <si>
    <t>Jednostka</t>
  </si>
  <si>
    <t>Lp.</t>
  </si>
  <si>
    <t xml:space="preserve">Nazwa  </t>
  </si>
  <si>
    <t>Rok produkcji</t>
  </si>
  <si>
    <t>Wartość księgowa brutto</t>
  </si>
  <si>
    <t>Lokalizacja (adres)</t>
  </si>
  <si>
    <t>Zabezpieczenia (znane zabezpieczenia p-poż i przeciw kradzieżowe)</t>
  </si>
  <si>
    <t>Urządzenia i wyposażenie</t>
  </si>
  <si>
    <t>Rodzaj prowadzonej działalności (opisowo)</t>
  </si>
  <si>
    <t>lp.</t>
  </si>
  <si>
    <t xml:space="preserve">nazwa budynku/ budowli </t>
  </si>
  <si>
    <t xml:space="preserve">przeznaczenie budynku/ budowli </t>
  </si>
  <si>
    <t>czy jest to budynkek zabytkowy, podlegający nadzorowi konserwatora zabytków?</t>
  </si>
  <si>
    <t>rok budowy</t>
  </si>
  <si>
    <t>Rodzaj materiałów budowlanych, z jakich wykonano budynek</t>
  </si>
  <si>
    <t>ilość kondygnacji</t>
  </si>
  <si>
    <t>czy budynek jest podpiwniczony?</t>
  </si>
  <si>
    <t>mury</t>
  </si>
  <si>
    <t>stropy</t>
  </si>
  <si>
    <t>dach (konstrukcja i pokrycie)</t>
  </si>
  <si>
    <t>konstukcja i pokrycie dachu</t>
  </si>
  <si>
    <t>intalacja elekryczna</t>
  </si>
  <si>
    <t>sieć wodno-kanalizacyjna oraz cenralnego ogrzewania</t>
  </si>
  <si>
    <t>stolarka okienna i drzwiowa</t>
  </si>
  <si>
    <t>instalacja gazowa</t>
  </si>
  <si>
    <t>instalacja wentylacyjna i kominowa</t>
  </si>
  <si>
    <r>
      <t xml:space="preserve">opis stanu technicznego budynku wg poniższych elementów budynku </t>
    </r>
    <r>
      <rPr>
        <b/>
        <sz val="10"/>
        <color indexed="60"/>
        <rFont val="Arial"/>
        <family val="2"/>
        <charset val="238"/>
      </rPr>
      <t/>
    </r>
  </si>
  <si>
    <t>INFORMACJA O MAJĄTKU TRWAŁYM</t>
  </si>
  <si>
    <t>Urząd Gminy</t>
  </si>
  <si>
    <t>Żywiecki Park Etnograficzny</t>
  </si>
  <si>
    <t>Gminna Biblioteka Publiczna w Ślemieniu</t>
  </si>
  <si>
    <t>Przedszkole Publiczne w Ślemieniu</t>
  </si>
  <si>
    <t>Szkolne Schronisko Młodzieżowe</t>
  </si>
  <si>
    <t>Gminny Ośrodek Kultury "Jemioła"</t>
  </si>
  <si>
    <t>Gminny Ośrodek Pomocy Społecznej w Ślemieniu</t>
  </si>
  <si>
    <t xml:space="preserve">Tabela nr 2 - Wykaz budynków i budowli w Gminie Ślemień </t>
  </si>
  <si>
    <t xml:space="preserve">Tabela nr 3 - Wykaz sprzętu elektronicznego w Gminie Ślemień </t>
  </si>
  <si>
    <t>WYKAZ LOKALIZACJI, W KTÓRYCH PROWADZONA JEST DZIAŁALNOŚĆ ORAZ LOKALIZACJI, GDZIE ZNAJDUJE SIĘ MIENIE NALEŻĄCE DO JEDNOSTEK GMINY ŚLEMIEŃ. (nie wykazane w załączniku nr 1 - poniższy wykaz nie musi być pełnym wykazem lokalizacji)</t>
  </si>
  <si>
    <t xml:space="preserve">3. Zespół Szkół w Ślemieniu </t>
  </si>
  <si>
    <t>553-23-94-798</t>
  </si>
  <si>
    <t>odległość od najbliższej rzeki lub innego zbiornika wodnego (proszę podać od czego)</t>
  </si>
  <si>
    <t>informacja o przeprowadzonych remontach i modernizacji budynków starszych niż 50 lat (data remontu, czego dotyczył remont, wielkość poniesionych nakładów na remont)</t>
  </si>
  <si>
    <t>Notebook DELL Inspirion 5558</t>
  </si>
  <si>
    <t xml:space="preserve">Notebook LENOVO-6010 </t>
  </si>
  <si>
    <t>Notebook TOSHIBA – 2szt.</t>
  </si>
  <si>
    <t>Monitoring wizyjny (16 kamer)</t>
  </si>
  <si>
    <t>Zespół Szkół w Ślemieniu – ul. Szkolna 1, 34-323 Ślemień</t>
  </si>
  <si>
    <t>Podano w tabeli budynku</t>
  </si>
  <si>
    <t>553-240-69-98</t>
  </si>
  <si>
    <t>240816922</t>
  </si>
  <si>
    <t>9101A</t>
  </si>
  <si>
    <t>DZIAŁALNOŚĆ BIBLIOTEK</t>
  </si>
  <si>
    <t xml:space="preserve">RAZEM </t>
  </si>
  <si>
    <t>czy budynek jest przeznaczony do rozbiórki? (TAK/NIE)</t>
  </si>
  <si>
    <t>ul. Szkolna 1, 34-323 Ślemień</t>
  </si>
  <si>
    <t>072394307</t>
  </si>
  <si>
    <t>8510Z</t>
  </si>
  <si>
    <t>WYCHOWANIE PRZEDSZKOLNE</t>
  </si>
  <si>
    <t>240348540</t>
  </si>
  <si>
    <t>OBIEKTY NOCLEGOWE TURYSTYCZNE I MIEJSCA KRÓTKOTRWAŁEGO ZAKWATEROWANIA</t>
  </si>
  <si>
    <t>5520Z</t>
  </si>
  <si>
    <t>553-21-99-335</t>
  </si>
  <si>
    <t>072394336</t>
  </si>
  <si>
    <t>9004Z</t>
  </si>
  <si>
    <t>DZIAŁALNOŚĆ OBIEKTÓW KULTURALNYCH</t>
  </si>
  <si>
    <t>ul. Krakowska 124, 34-323 Ślemień</t>
  </si>
  <si>
    <t>ul. Żywiecka 38, 34-323 Kocoń</t>
  </si>
  <si>
    <t>Gaśnice, alarm, kraty</t>
  </si>
  <si>
    <t>Gaśnice, hydrant, kraty</t>
  </si>
  <si>
    <t>ul. Sportowa, 34-323 Ślemień</t>
  </si>
  <si>
    <t>Gaśnice, hydrant, monitoring od 31.07.2016r.</t>
  </si>
  <si>
    <t>8899Z</t>
  </si>
  <si>
    <t>POZOSTAŁA POMOC SPOŁECZNA BEZ ZAKWATEROWANIA, GDZIE INDZIEJ NIESKLASYFIKOWANA</t>
  </si>
  <si>
    <t>553-251-28-26</t>
  </si>
  <si>
    <t>9102Z</t>
  </si>
  <si>
    <t>DZIAŁALNOŚĆ MUZEÓW</t>
  </si>
  <si>
    <t>2. Żywiecki Park Etnograficzny</t>
  </si>
  <si>
    <t>7. Gminny Ośrodek Pomocy Społecznej w Ślemieniu</t>
  </si>
  <si>
    <t>8411Z</t>
  </si>
  <si>
    <t xml:space="preserve">1. Urząd Gminy </t>
  </si>
  <si>
    <t>suma</t>
  </si>
  <si>
    <t xml:space="preserve">2. Gminna Biblioteka Publiczna </t>
  </si>
  <si>
    <t>3. Gminny Ośrodek Kultury "Jemioła"</t>
  </si>
  <si>
    <t>Rodzaj wartości (księgowa brutto KB, odtworzeniowa O)</t>
  </si>
  <si>
    <t xml:space="preserve"> </t>
  </si>
  <si>
    <t>072182700</t>
  </si>
  <si>
    <t>Nazwa jednostki - ubezpieczony</t>
  </si>
  <si>
    <t xml:space="preserve">3. Szkoła Podstawowa im. ks. Jana Twardowskiego w Ślemieniu </t>
  </si>
  <si>
    <t>Szkoła Podstawowa im. J. Twardowskiego w Ślemieniu, ul. Szkolna 1, 34-323 Ślemień</t>
  </si>
  <si>
    <t>1. Szkoła Podstawowa im. J. Twardowskiego w Ślemieniu</t>
  </si>
  <si>
    <t>Nazwa maszyny (urządzenia)</t>
  </si>
  <si>
    <t>Suma ubezpieczenia (wartość odtworzeniowa)</t>
  </si>
  <si>
    <t>Czy maszyna (urządzenie) jest eksploatowana pod ziemią? (TAK/NIE)</t>
  </si>
  <si>
    <t>Miejsce ubezpieczenia (adres)</t>
  </si>
  <si>
    <t>SZKOLNE SCHRONISKO MŁODZIEŻOWE W ŚLEMIENIU</t>
  </si>
  <si>
    <t>Gmina Ślemień -  Ubezpiecający / Ubezpieczony</t>
  </si>
  <si>
    <t>Adres</t>
  </si>
  <si>
    <t>ul. Spacerowa 3, 34-323 Ślemień</t>
  </si>
  <si>
    <t>zamki w drzwiach, alarm, monitoring</t>
  </si>
  <si>
    <t xml:space="preserve">Szkoła Podstawowa im. Ks. Jana Twardowskiego w Ślemieniu </t>
  </si>
  <si>
    <t>070689197</t>
  </si>
  <si>
    <t>8500Z</t>
  </si>
  <si>
    <t>SZKOŁA PODSTAWOWA</t>
  </si>
  <si>
    <t>Szkoła Podstawowa im. Ks. Jana Twardowskiego w Ślemieniu</t>
  </si>
  <si>
    <t>Sprzęt elektroniczny stacjonarny</t>
  </si>
  <si>
    <t>Sprzęt elektroniczny przenośny</t>
  </si>
  <si>
    <t>Monitoring wizyjny</t>
  </si>
  <si>
    <t>ul. Krakowska 148, 34-323 Ślemień</t>
  </si>
  <si>
    <t>Łączna 2a, 34-323 Ślemień</t>
  </si>
  <si>
    <t xml:space="preserve">3. Szkoła Podstawowa im. Ks. Jana Twardowskiego w Ślemieniu </t>
  </si>
  <si>
    <t xml:space="preserve">4. Gminna Biblioteka Publiczna </t>
  </si>
  <si>
    <t>5. Przedszkole Publiczne w Ślemieniu</t>
  </si>
  <si>
    <t>6. Szkolne Schronisko Młodzieżowe</t>
  </si>
  <si>
    <t xml:space="preserve">8. Gminny Ośrodek Kultury "Jemioła" </t>
  </si>
  <si>
    <t>8. Gminny Ośrodek Kultury "Jemioła"</t>
  </si>
  <si>
    <t>czy budynek jest użytkowany? 
(TAK/NIE)</t>
  </si>
  <si>
    <t>Tabela nr 4</t>
  </si>
  <si>
    <t>553-111-87-02</t>
  </si>
  <si>
    <t>553-183-91-46</t>
  </si>
  <si>
    <t>553-183-18-48</t>
  </si>
  <si>
    <t>553-236-00-03</t>
  </si>
  <si>
    <t xml:space="preserve"> 553-25-11-962</t>
  </si>
  <si>
    <t>072362773</t>
  </si>
  <si>
    <t>Tabela nr 7</t>
  </si>
  <si>
    <t>KIEROWANIE PODSTAWOWYMI RODZAJAMI DZIAŁALNOŚCI PUBLICZNEJ</t>
  </si>
  <si>
    <t xml:space="preserve">Urząd Gminy w tym instrumenty muzyczne w wartości 75 000zł </t>
  </si>
  <si>
    <t>4. Szkolne Schronisko Młodzieżowe</t>
  </si>
  <si>
    <t>Komputer stacjonarny DELL VOSTRO 3800</t>
  </si>
  <si>
    <r>
      <t xml:space="preserve">1. Wykaz sprzętu elektronicznego </t>
    </r>
    <r>
      <rPr>
        <b/>
        <i/>
        <u/>
        <sz val="10"/>
        <rFont val="Arial"/>
        <family val="2"/>
        <charset val="238"/>
      </rPr>
      <t>stacjonarnego</t>
    </r>
    <r>
      <rPr>
        <b/>
        <i/>
        <sz val="10"/>
        <rFont val="Arial"/>
        <family val="2"/>
        <charset val="238"/>
      </rPr>
      <t xml:space="preserve"> (do 5 lat) - rok 2016 i młodszy</t>
    </r>
  </si>
  <si>
    <r>
      <t xml:space="preserve">2. Wykaz sprzętu elektronicznego </t>
    </r>
    <r>
      <rPr>
        <b/>
        <i/>
        <u/>
        <sz val="10"/>
        <rFont val="Arial"/>
        <family val="2"/>
        <charset val="238"/>
      </rPr>
      <t>przenośnego</t>
    </r>
    <r>
      <rPr>
        <b/>
        <i/>
        <sz val="10"/>
        <rFont val="Arial"/>
        <family val="2"/>
        <charset val="238"/>
      </rPr>
      <t xml:space="preserve"> (do 5 lat) - rok 2016 i młodszy</t>
    </r>
  </si>
  <si>
    <t>3. Wykaz monitoringu wizyjnego - system kamer itp. (do 5 lat) - rok 2016 i młodszy</t>
  </si>
  <si>
    <r>
      <t xml:space="preserve">Wykaz sprzętu elektronicznego </t>
    </r>
    <r>
      <rPr>
        <b/>
        <i/>
        <u/>
        <sz val="10"/>
        <rFont val="Arial"/>
        <family val="2"/>
        <charset val="238"/>
      </rPr>
      <t>stacjonarnego (do 5 lat) - rok 2016 i młodszy</t>
    </r>
  </si>
  <si>
    <t>Wykaz monitoringu wizyjnego - system kamer itp. (do 5 lat) - rok 2016 i młodszy</t>
  </si>
  <si>
    <t>Przedszkole mieści się w budynku Szkolnego Schroniska Młodzieżowego w Ślemieniu, ul. Spacerowa 3, 34-323 Ślemień</t>
  </si>
  <si>
    <t>Budynek wielofunkcyjny w Lasie, ul. Zakopiańska 59, Las</t>
  </si>
  <si>
    <t>Działalność edukacyjna, kulturalna, wychowawcza, społeczna</t>
  </si>
  <si>
    <t>tak</t>
  </si>
  <si>
    <t>nie</t>
  </si>
  <si>
    <t>Lata powojenne, dobudowa w latach 90-tych</t>
  </si>
  <si>
    <t xml:space="preserve">p.poz.: gaśnice, hydranty, p. kradzieży: kraty w oknach, czujnik ruchu w budynku, umowa z agencją ochrony </t>
  </si>
  <si>
    <t>ul. Zakopiańska 59, 34-323 Las</t>
  </si>
  <si>
    <t>Cegła, pustak</t>
  </si>
  <si>
    <t>betonowe</t>
  </si>
  <si>
    <t>Blacha – remont pokrycia w 08/2020 r.</t>
  </si>
  <si>
    <t>bardzo dobry</t>
  </si>
  <si>
    <t>dobry</t>
  </si>
  <si>
    <t>nie dotyczy</t>
  </si>
  <si>
    <t>909 m2</t>
  </si>
  <si>
    <t>częściowo tak</t>
  </si>
  <si>
    <t>Urządzenie wielofunkcyjne Epson L365</t>
  </si>
  <si>
    <t>rok zakupu 2019</t>
  </si>
  <si>
    <t>O</t>
  </si>
  <si>
    <t>Działalność edukacyjna</t>
  </si>
  <si>
    <t>Najstarsza część lata powojenne</t>
  </si>
  <si>
    <t>p.poż: gaśnice, hydranty            p.kradzieży: system monitoringu wizyjnego  16 kamer (4 zewnętrzne, 12 wewnętrznych, alarmy i czujniki w pracowniach komputerowych, kraty w oknach i w drzwiach  pracowni i biblioteki, umowa z agencją ochrony.</t>
  </si>
  <si>
    <t>1 strop drewniany, reszta stropy betonowe</t>
  </si>
  <si>
    <t>Blacha</t>
  </si>
  <si>
    <t>50 m</t>
  </si>
  <si>
    <t>REMONTY 2017 rok: Malowanie korytarzy w Gimnazjum, oraz zejścia do świetlicy-22 000,00zł. Remont sal lekcyjnych nr: 10,12,13, 17 na ogólną kwotę 37 500,00zł. Remont daszku przed wejściem do Szkoły Podstawowej 6 700,00zł   REMONTY 2018 rok: Remont korytarzy na I,II,III oraz klatki schodowej na kwotę 31 050,00zł    REMONTY 2019 rok: Remont sal lekcyjnych: 20,21,22 na łączną kwotę 25 454,00zł. Remonty 2020 rok remont sal lekcyjnych nr 15 oraz 19 malowanie ścian oraz położenie nowej wykładziny łączna kwota remontu 19 184,00zł. Wymiana drzwi wejsciowych do gimnazjum za kwotę 9 471,00zł</t>
  </si>
  <si>
    <t>Dobry</t>
  </si>
  <si>
    <t>Bardzo dobry</t>
  </si>
  <si>
    <t>Nie dotyczy</t>
  </si>
  <si>
    <t>Bardzo dobry (remont komina  marzec 2021r.)</t>
  </si>
  <si>
    <t>Projektory ścienne wraz z ekranami</t>
  </si>
  <si>
    <t>Telefax termiczny Panasonic KX-FT988</t>
  </si>
  <si>
    <t>4 rzutniki multimedialne</t>
  </si>
  <si>
    <t>Urządzenie drukujące OKI C511dn</t>
  </si>
  <si>
    <t>Sprzęt nagłaśniający ( zamontowany na sali gimnastycznej): w tym wzmacniacz MWL-7 DSP1A/600, kolumna głośnikowa 6 szt. prodipe zestaw mikrofonów TT100, mikrofon nagłówkowy LD</t>
  </si>
  <si>
    <t>Rzutnik multimedialny wraz z ekranem</t>
  </si>
  <si>
    <t xml:space="preserve">Urządzenie biurowe wielofunkcyjne OKI MC 573DN kolor A4 </t>
  </si>
  <si>
    <t>Sprzęt nagłaśniający zamontowany na sali gimnastycznej (wzmacniacze, kolumny głośnikowe)</t>
  </si>
  <si>
    <t xml:space="preserve">2 szt. Monitorów SAMSUNG 65 cali (QB65H-TR) </t>
  </si>
  <si>
    <t>Projektor multimedialny</t>
  </si>
  <si>
    <t>Kserokopiarka SHARP MXB382/A4</t>
  </si>
  <si>
    <t>Mikrofony 4 szt.</t>
  </si>
  <si>
    <t xml:space="preserve">Aparat fotograficzny CANON </t>
  </si>
  <si>
    <t>Laptopy Microsoft Surface Go Model 1824 - 10 szt.</t>
  </si>
  <si>
    <t>Laptopy DELL - 30szt.</t>
  </si>
  <si>
    <t>Laptopy ACER EXTENSA 15 - 15 szt.</t>
  </si>
  <si>
    <t>Monitoring wizyjny (16 kamer) oraz rejestrator</t>
  </si>
  <si>
    <t>budynek wielofunkcyjny</t>
  </si>
  <si>
    <t>Użytkowe (Garaże, oraz pomieszczenia strażackie, przedszkole, sala bankietowa, pokoje gościnne)</t>
  </si>
  <si>
    <t>remiza strażacka (integralna część budynku z poz. 2)</t>
  </si>
  <si>
    <t>garaż wraz z chodnikiem przy OSP Las</t>
  </si>
  <si>
    <t>garaż z chodnikiem</t>
  </si>
  <si>
    <t>UL.SPACEROWA 3, 34-323 ŚLEMIEŃ</t>
  </si>
  <si>
    <t>ul. ZAKOPIAŃSKA 109, 34-323 LAS</t>
  </si>
  <si>
    <t>Alarm</t>
  </si>
  <si>
    <t>Konstrukcja drewniana, pokrycie blacha, malowana</t>
  </si>
  <si>
    <t>płyta OSB + ocieplenie; bez fundamentów</t>
  </si>
  <si>
    <t>450 m - rzeka</t>
  </si>
  <si>
    <t>odświeżenie pokoi- kwiecień 2020, koszt: 2500,00 zł</t>
  </si>
  <si>
    <t>odświeżenie pokoi- marzec 2020, koszt: 2000,00 zł</t>
  </si>
  <si>
    <t>komputer stacjonarny DELL + monitor LG</t>
  </si>
  <si>
    <t>komputer stacjonarny- serwer</t>
  </si>
  <si>
    <t>komputer stacjonarny DELL Optiplex 7010 + osprzęt</t>
  </si>
  <si>
    <t>komputer stacjonarny DELL Latitude 3540 + osprzęt</t>
  </si>
  <si>
    <t>klimatyzator</t>
  </si>
  <si>
    <t>kuchnia elektryczna</t>
  </si>
  <si>
    <t>zmywarka</t>
  </si>
  <si>
    <t>trzon gazowy</t>
  </si>
  <si>
    <t>zmywarka kapturowa</t>
  </si>
  <si>
    <t>piec konwekcyjno-parowy</t>
  </si>
  <si>
    <t>obieraczka do ziemniaków</t>
  </si>
  <si>
    <t>szafa chłodnicza</t>
  </si>
  <si>
    <t>kuchnia elektryczna z piekarnikiem</t>
  </si>
  <si>
    <t>kocioł C.O. Las</t>
  </si>
  <si>
    <t>patelnia elektryczna</t>
  </si>
  <si>
    <t>studnia głębinowa</t>
  </si>
  <si>
    <t>komora chłodnicza</t>
  </si>
  <si>
    <t>piec konwekcyjno-parowy II</t>
  </si>
  <si>
    <t>rolety zewnętrzne</t>
  </si>
  <si>
    <t>kasa fiskalna online Posnet Bingo</t>
  </si>
  <si>
    <t>kasa fiskalna online Posnet Mobile GMS</t>
  </si>
  <si>
    <t>zgrzewarka do tacek RK1900 + matryce</t>
  </si>
  <si>
    <t>lampa UV do wody + filtry</t>
  </si>
  <si>
    <t>Ślemień, Spacerowa 3</t>
  </si>
  <si>
    <t>Las, Zakopiańska 109</t>
  </si>
  <si>
    <t>Ślemień, Szkolna 1</t>
  </si>
  <si>
    <t>Budynek UG wraz z szambem, piecem co i nadbudową</t>
  </si>
  <si>
    <t>Użytkowe (pomieszczenia biurowe, oddział banku)</t>
  </si>
  <si>
    <t>lata 80</t>
  </si>
  <si>
    <t>Budynek Ośrodka Zdrowia</t>
  </si>
  <si>
    <t>Użytkowe (pomieszczenia ZOZ, lokale mieszkalne, archiwum UG)</t>
  </si>
  <si>
    <t>Płyta fontanna-1303930,40: chodnik z kostki brukowej-33825,00: linia niskiego napięcia-55957,20 - Rynek w Ślemieniu</t>
  </si>
  <si>
    <t>Użytkowe</t>
  </si>
  <si>
    <t>Budowle w obszarze parku w Ślemieniu</t>
  </si>
  <si>
    <t>obiekty aktywnego wypoczynku w Lasie</t>
  </si>
  <si>
    <t xml:space="preserve">Sieć wodociągowa </t>
  </si>
  <si>
    <t xml:space="preserve">Oczyszczalania ścieków </t>
  </si>
  <si>
    <t>Studnia głębinowa Ślemień</t>
  </si>
  <si>
    <t>Uzytkowe</t>
  </si>
  <si>
    <t>Studnia głebinowa przy UG</t>
  </si>
  <si>
    <t>Stacja uzdatniania wody na ul. Jodłowej</t>
  </si>
  <si>
    <t>uliczka turyst rekreacyjna Jasna Górka</t>
  </si>
  <si>
    <t xml:space="preserve">tor przeszkód OSP </t>
  </si>
  <si>
    <t xml:space="preserve">Wiaty przystankowe </t>
  </si>
  <si>
    <t>lata 90</t>
  </si>
  <si>
    <t>Parking przy UG</t>
  </si>
  <si>
    <t>Parking koło Kościoła</t>
  </si>
  <si>
    <t>gaśnice, zamki w drzwiach, kraty w oknach, alarm, umowa z agencją ochrony, monitoring</t>
  </si>
  <si>
    <t xml:space="preserve">ul. Krakowska 148, 34-323 Śłemień </t>
  </si>
  <si>
    <t xml:space="preserve">gaśnice, zamki w drzwiach, alarm, </t>
  </si>
  <si>
    <t xml:space="preserve">ul. Żywiecka 34-323 Ślemień </t>
  </si>
  <si>
    <t>monitoring</t>
  </si>
  <si>
    <t>Ślemień Rynek</t>
  </si>
  <si>
    <t>rejon ul. Zakopiańskiej Las</t>
  </si>
  <si>
    <t xml:space="preserve">Gmina Ślemień </t>
  </si>
  <si>
    <t>gaśnice, zamki w drzwiach, alarm, umowa z agencją ochrony</t>
  </si>
  <si>
    <t xml:space="preserve">ul. Jodłowa Ślemień </t>
  </si>
  <si>
    <t xml:space="preserve">rejon ul. Krakowskiej Ślemeiń </t>
  </si>
  <si>
    <t xml:space="preserve">ul. Sportowa Ślemien </t>
  </si>
  <si>
    <t>teren Gminy</t>
  </si>
  <si>
    <t xml:space="preserve">ul. Krakowska </t>
  </si>
  <si>
    <t>obiekt murowany (materiały z gatunktu cegły, pustaki etc)</t>
  </si>
  <si>
    <t>żelbet</t>
  </si>
  <si>
    <t>drewno + blacha</t>
  </si>
  <si>
    <t>obiekt murowany (materiały z gatunktu cegły, pustaki etc) + obiekty małej architektury</t>
  </si>
  <si>
    <t>asfalt</t>
  </si>
  <si>
    <t>dostateczny</t>
  </si>
  <si>
    <t>dobra</t>
  </si>
  <si>
    <t xml:space="preserve">zły - do remontu </t>
  </si>
  <si>
    <t>brak</t>
  </si>
  <si>
    <t>czytnik kodów kres nr S16320010506961</t>
  </si>
  <si>
    <t>czytnik kodów kres nr S16320010506989</t>
  </si>
  <si>
    <t>serwer bazodanowy nr 310002011059001</t>
  </si>
  <si>
    <t>system archiwiz danych BAR-BS-925506</t>
  </si>
  <si>
    <t>serwer e-Urząd nr 310002011060001</t>
  </si>
  <si>
    <t>router/firewall SV:310:SN310A17B0947A7</t>
  </si>
  <si>
    <t>zasilacz do serwerów nr C11609200048</t>
  </si>
  <si>
    <t>zasilacz do serwerów nr C1510200016</t>
  </si>
  <si>
    <t>klimatyzator ścienny 6250119662900549</t>
  </si>
  <si>
    <t>skaner Kodak nr 56045136</t>
  </si>
  <si>
    <t>komputer DELL nr B05BDK2</t>
  </si>
  <si>
    <t>monitor  nr CN02XT76FCC0074CCMGI</t>
  </si>
  <si>
    <t>UPS power box 650 nr EL4316503577</t>
  </si>
  <si>
    <t>komputer DELL nr B024DK2</t>
  </si>
  <si>
    <t>monitor  nr CN02XT76FCC0074CCN5I</t>
  </si>
  <si>
    <t>UPS power box 650 nr EL4315902867</t>
  </si>
  <si>
    <t>komputer DELL nr B0C6DK2</t>
  </si>
  <si>
    <t>monitor  nr CN02XT76FCC0074CCMNI</t>
  </si>
  <si>
    <t>UPS power box 650 nr EL4315902837</t>
  </si>
  <si>
    <t>komputer DELL nr B087DK2</t>
  </si>
  <si>
    <t>monitor  nr CN02XT76FCC0074CCM6I</t>
  </si>
  <si>
    <t>UPS power box 650 nr EL4316503631</t>
  </si>
  <si>
    <t>komputer DELL nr B008DK2</t>
  </si>
  <si>
    <t>monitor  nr CN02XT76FCC0074CCMLI</t>
  </si>
  <si>
    <t>UPS power box 650 nr EL4316503656</t>
  </si>
  <si>
    <t>komputer DELL nr B0B8DK2</t>
  </si>
  <si>
    <t>monitor  nr CN02XT76FCC0074CCM0I</t>
  </si>
  <si>
    <t>UPS power box 650 nr EL4315902868</t>
  </si>
  <si>
    <t>komputer DELL nr B096DK2</t>
  </si>
  <si>
    <t>monitor  nr CN02XT76FCC0074CCMTI</t>
  </si>
  <si>
    <t>UPS power box 650 nr EL4315902821</t>
  </si>
  <si>
    <t>komputer DELL nr B09CDK2</t>
  </si>
  <si>
    <t>monitor  nr CN02XT76FCC0074CCMVI</t>
  </si>
  <si>
    <t>UPS power box 650 nr EL4316503630</t>
  </si>
  <si>
    <t>komputer DELL nr B03CDK2</t>
  </si>
  <si>
    <t>monitor  nr CN02XT76FCC0074CCMMI</t>
  </si>
  <si>
    <t>UPS power box 650 nr EL4316503632</t>
  </si>
  <si>
    <t>komputer DELL nr 9ZX3DK2</t>
  </si>
  <si>
    <t>monitor  nr CN02XT76FCC0074CCMHI</t>
  </si>
  <si>
    <t>UPS power box 650 nr EL4316503633</t>
  </si>
  <si>
    <t>komputer DELL nr B034DK2</t>
  </si>
  <si>
    <t>monitor  nr CN02XT76FCC0074CCMFI</t>
  </si>
  <si>
    <t>UPS power box 650 nr EL4317100770</t>
  </si>
  <si>
    <t>komputer DELL nr B04CDK2</t>
  </si>
  <si>
    <t>UPS power box 650 nr EL4315902841</t>
  </si>
  <si>
    <t>komputer DELL nr B069DK2</t>
  </si>
  <si>
    <t>monitor  nr CN02XT76FCC0074CCMEI</t>
  </si>
  <si>
    <t>UPS power box 650 nr EL4316503573</t>
  </si>
  <si>
    <t>komputer DELL nr B077DK2</t>
  </si>
  <si>
    <t>monitor  nr CN02XT76FCC0074CCMKI</t>
  </si>
  <si>
    <t>UPS power box 650 nr EL4317100832</t>
  </si>
  <si>
    <t>sieć komputerowa LAN e-Urząd</t>
  </si>
  <si>
    <t>urządzenie wielofunkcyjne w UG</t>
  </si>
  <si>
    <t>Terminal GSM typu DTG-53 wraz z anteną</t>
  </si>
  <si>
    <t xml:space="preserve">Aparat powietrzny </t>
  </si>
  <si>
    <t>Monitor Dell Vostro 3681 Intel Cor pamięc Monitor UPS i Office Home</t>
  </si>
  <si>
    <t>tablet e-sesja nr SN:KM 1066B17011839</t>
  </si>
  <si>
    <t>tablet e-sesja nr SN:KM 1066B17011833</t>
  </si>
  <si>
    <t>tablet e-sesja nr SN:KM 1066B17011832</t>
  </si>
  <si>
    <t>tablet e-sesja nr SN:KM 1066B17011836</t>
  </si>
  <si>
    <t>tablet e-sesja nr SN:KM 1066B17011809</t>
  </si>
  <si>
    <t>tablet e-sesja nr SN:KM 1066B17011807</t>
  </si>
  <si>
    <t>tablet e-sesja nr SN:KM 1066B17011803</t>
  </si>
  <si>
    <t>tablet e-sesja nr SN:KM 1066B17011801</t>
  </si>
  <si>
    <t>tablet e-sesja nr SN:KM 1066B17011810</t>
  </si>
  <si>
    <t>tablet e-sesja nr SN:KM 1066B17011804</t>
  </si>
  <si>
    <t>tablet e-sesja nr SN:KM 1066B17011838</t>
  </si>
  <si>
    <t>tablet e-sesja nr SN:KM 1066B17011837</t>
  </si>
  <si>
    <t>tablet e-sesja nr SN:KM 1066B17011806</t>
  </si>
  <si>
    <t>tablet e-sesja nr SN:KM 1066B17011808</t>
  </si>
  <si>
    <t>tablet e-sesja nr SN:KM 1066B17011802</t>
  </si>
  <si>
    <t>tablet e-sesja nr SN:KM 1066B17011840</t>
  </si>
  <si>
    <t>tablet e-sesja nr SN:KM 1066B17011835</t>
  </si>
  <si>
    <t>tablet e-sesja nr SN:KM 1066B17011805</t>
  </si>
  <si>
    <t>notebook nr 1HJ18F2</t>
  </si>
  <si>
    <t>notebook nr GGJ18F2</t>
  </si>
  <si>
    <t>notebook nr FGJ18F2</t>
  </si>
  <si>
    <t>notebook nr HGJ18F2</t>
  </si>
  <si>
    <t>notebook nr JGJ18F2</t>
  </si>
  <si>
    <t>notebook nr DGJ18F2</t>
  </si>
  <si>
    <t>Instrumenty muzyczne</t>
  </si>
  <si>
    <t>Model/producent</t>
  </si>
  <si>
    <t>Nr seryjny</t>
  </si>
  <si>
    <t xml:space="preserve">Kwota brutto </t>
  </si>
  <si>
    <t>TUBA</t>
  </si>
  <si>
    <t>Cerveny CBB 683-4R</t>
  </si>
  <si>
    <t>SAKSHORN BARYTONOWY</t>
  </si>
  <si>
    <t>Cerveny CEP 531-4</t>
  </si>
  <si>
    <t>SAKSHORN TENOROWY</t>
  </si>
  <si>
    <t>Cerveny CTH 521-3</t>
  </si>
  <si>
    <t>SAKSOHORN TENOROWY</t>
  </si>
  <si>
    <t>TRĄBKA</t>
  </si>
  <si>
    <t>Yamaha 4335GSII</t>
  </si>
  <si>
    <t>SAKSOFON ALTOWY</t>
  </si>
  <si>
    <t>Yamaha YAS-280</t>
  </si>
  <si>
    <t>N76488</t>
  </si>
  <si>
    <t>SAKSOFON TENOROWY</t>
  </si>
  <si>
    <t>Yamaha YTS-280</t>
  </si>
  <si>
    <t>N68153</t>
  </si>
  <si>
    <t>KLARNET</t>
  </si>
  <si>
    <t>Yamaha YCL-255S</t>
  </si>
  <si>
    <t>N26660</t>
  </si>
  <si>
    <t>N26604</t>
  </si>
  <si>
    <t>Cerveny CEP 731-4R</t>
  </si>
  <si>
    <t>Yamaha YTR5335 GS II</t>
  </si>
  <si>
    <t>D52507</t>
  </si>
  <si>
    <t>Nazwa instrumentu</t>
  </si>
  <si>
    <t>KB</t>
  </si>
  <si>
    <t>komputer AiO DELL OPTIPLEX 7780 5 szt.</t>
  </si>
  <si>
    <t>użytkowe</t>
  </si>
  <si>
    <t>ul. Łączna 2a, Ślemień</t>
  </si>
  <si>
    <t>gaśnice proszkowe 4kg GP-x4, sztuk 4</t>
  </si>
  <si>
    <t>ponad 600 m</t>
  </si>
  <si>
    <t xml:space="preserve"> dobry</t>
  </si>
  <si>
    <t xml:space="preserve"> bardzo dobry</t>
  </si>
  <si>
    <t>Komputer Dell Optoplex 790 z oprogramowaniem</t>
  </si>
  <si>
    <t>Komputer HP Compaq 8200 Elite z oprogramowaniem</t>
  </si>
  <si>
    <t>Komputer Dell Vostro 3470 SFF Intelcore</t>
  </si>
  <si>
    <r>
      <rPr>
        <sz val="10"/>
        <color rgb="FFFF0000"/>
        <rFont val="Arial"/>
        <family val="2"/>
        <charset val="238"/>
      </rPr>
      <t xml:space="preserve"> </t>
    </r>
    <r>
      <rPr>
        <sz val="10"/>
        <rFont val="Arial"/>
        <family val="2"/>
        <charset val="238"/>
      </rPr>
      <t>ul. Zakopiańska 59, Las 34,-323 Ślemień</t>
    </r>
  </si>
  <si>
    <t>Komputer LING Core i3-4170ASUS H81M-C/8GB DDR3/1TB/DVD-RW/ATX wraz z klawiaturą, myszą i Windowsem</t>
  </si>
  <si>
    <t>Komputer Dell Optiplex 7010 Tower Intel Core i5-3470 z Windows 10 prof.,mysz klawiatura</t>
  </si>
  <si>
    <t>Drukarka Brother MFC-B7715DW</t>
  </si>
  <si>
    <t>Zestaw kamer wraz dyskiem do rejestracji i materiałami montażowymi (na zewnątrz budynku)</t>
  </si>
  <si>
    <t>Budynek GOK „Jemioła”</t>
  </si>
  <si>
    <t>Tak</t>
  </si>
  <si>
    <t>Nie</t>
  </si>
  <si>
    <t>Budynek remizy OSP w Koconiu</t>
  </si>
  <si>
    <t>Szatnia sportowa w Ślemieniu</t>
  </si>
  <si>
    <t>Budynek Szatniowo-Gospodarczy</t>
  </si>
  <si>
    <t>Plac zabaw w Ślemieniu</t>
  </si>
  <si>
    <t>Mała architektura przy placu zabaw</t>
  </si>
  <si>
    <t>Nawierzchnia piaskowa</t>
  </si>
  <si>
    <t>Ogrodzenie placu zabaw</t>
  </si>
  <si>
    <t>Siłownia plenerowa</t>
  </si>
  <si>
    <t>Alarm, kraty w oknach, gaśnice</t>
  </si>
  <si>
    <t>Gaśnice, kraty w oknach, zamki w drzwiach</t>
  </si>
  <si>
    <t>Gaśnice, zamki w drzwiach, kłódki</t>
  </si>
  <si>
    <t>Rejon ul. Sportowa 4 34-323 Ślemień</t>
  </si>
  <si>
    <t>Alarm, zamki w drzwiach, monitoring</t>
  </si>
  <si>
    <t>Obiekt murowany- cegły, pustaki</t>
  </si>
  <si>
    <t>Beton</t>
  </si>
  <si>
    <t>Konstrukcja drewniana, pokrycie blacha malowana</t>
  </si>
  <si>
    <t>Drewno + blacha</t>
  </si>
  <si>
    <t>Obiekt małej architektury</t>
  </si>
  <si>
    <t>350 m od rzeki</t>
  </si>
  <si>
    <t>Gruntowny remont toalet po awarii kanalizacyjnej 2013, położenie kostki brukowej przed wejściem do budynku 2013, remont pomieszczeń dla GOPS – wymiana grzejników, malowanie, wymiana drzwi 2010, wymiana pieca CO. Obecnie trwa remont obejmujący m.in wymianę dachu, stolarki okiennej i drzwiowej, remont instalacji elektrycznej, dołożene instalacji solarnej i windy. Planowany termin zakończenia październik 2021 r.</t>
  </si>
  <si>
    <t>300 m od rzeki</t>
  </si>
  <si>
    <t>Remont- zakup nowej stolarki okiennej i drzwi, wymiana oświetlenia 2013, gruntowne malowanie pomieszczeń w budynku OSP Kocoń 2015.</t>
  </si>
  <si>
    <t>400 m od rzeki</t>
  </si>
  <si>
    <t>Zakup i montaż nowego osprzętu instalacji c.o. w związku z awarią</t>
  </si>
  <si>
    <t>Wentylacja dobry, komin zły</t>
  </si>
  <si>
    <t>Dostateczny</t>
  </si>
  <si>
    <t>Około 135</t>
  </si>
  <si>
    <t>Liczba pracowników</t>
  </si>
  <si>
    <t xml:space="preserve">Liczba uczniów </t>
  </si>
  <si>
    <t xml:space="preserve">Namioty (rodzaj, wartość) </t>
  </si>
  <si>
    <t xml:space="preserve">Czy od 1997 r. wystąpiło w jednostce ryzyko powodzi? </t>
  </si>
  <si>
    <t xml:space="preserve">Tabele nr 1 Informacje ogólne do oceny ryzyka w Gminie Ślemień </t>
  </si>
  <si>
    <t>-</t>
  </si>
  <si>
    <t xml:space="preserve"> ul. Szkolna 1, 
34-323 Ślemień</t>
  </si>
  <si>
    <t>czy w konstrukcji budynku znajduje się płyta warstwowa (TAK/NIE)? Jeżeli TAK, to prosimy o informacje co wykonano z płyty wartstowej oraz jakie jest jej wypełnienie</t>
  </si>
  <si>
    <t>czy budynkek posiada instalację solarną (kolektory słoneczne)? (TAK/NIE). Jeżeli tak, to prosimy o podanie wartości; czy wartość ta wliczona jest do podanej wartości budynku?</t>
  </si>
  <si>
    <t>czy budynkek posiada instalację fotowoltaiczną? (TAK/NIE). Jeżeli tak, to prosimy o podanie wartości; czy wartość ta wliczona jest do podanej wartości budynku?</t>
  </si>
  <si>
    <t>aktualny protokół z okresowego (pięcioletniego) przeglądu stanu technicznego obiektu (TAK/NIE)</t>
  </si>
  <si>
    <t>ocena stanu technicznego budynku i instalacji według protokołu, zalecenia</t>
  </si>
  <si>
    <t>ochrona odgromowa na obiekcie (TAK/NIE), data wykonania badań, uwagi do instalacji</t>
  </si>
  <si>
    <t>powierzchnia użytkowa
 (w m²)</t>
  </si>
  <si>
    <t>czy jest wyposażony
w windę? (TAK/NIE)</t>
  </si>
  <si>
    <t xml:space="preserve">4. Gminna Biblioteka Publiczna w Ślemieniu - brak </t>
  </si>
  <si>
    <t xml:space="preserve">2. Żywiecki Park Etnograficzny - brak </t>
  </si>
  <si>
    <t xml:space="preserve"> mienie będące w posiadaniu </t>
  </si>
  <si>
    <t xml:space="preserve">Suma </t>
  </si>
  <si>
    <t xml:space="preserve"> Wykaz maszyn i urządzeń do ubezpieczenia od awarii</t>
  </si>
  <si>
    <t>Tabela nr 5</t>
  </si>
  <si>
    <t>Dane pojazdów</t>
  </si>
  <si>
    <t xml:space="preserve">Ubezpieczony </t>
  </si>
  <si>
    <t>Marka</t>
  </si>
  <si>
    <t>Typ, model</t>
  </si>
  <si>
    <t>Nr podw./ nadw.</t>
  </si>
  <si>
    <t>Nr rej.</t>
  </si>
  <si>
    <t>Rodzaj         (osobowy/ ciężarowy/ specjalny)</t>
  </si>
  <si>
    <t>Poj.</t>
  </si>
  <si>
    <t>Rok prod.</t>
  </si>
  <si>
    <t>Data I rejestracji</t>
  </si>
  <si>
    <t>Data ważności badań technicznych</t>
  </si>
  <si>
    <t>Ilość miejsc</t>
  </si>
  <si>
    <t>Ładowność</t>
  </si>
  <si>
    <t>Dopuszczalna masa całkowita</t>
  </si>
  <si>
    <t>Czy pojazd służy do nauki jazdy? (TAK/NIE)</t>
  </si>
  <si>
    <t>Przebieg</t>
  </si>
  <si>
    <t>Zabezpieczenia przeciwkradzieżowe</t>
  </si>
  <si>
    <t>Suma ubezpieczenia (wartość pojazdu z VAT)</t>
  </si>
  <si>
    <t>Wyposażenie dodatkowe</t>
  </si>
  <si>
    <t>Okres ubezpieczenia OC i NW</t>
  </si>
  <si>
    <t>Okres ubezpieczenia AC i KR</t>
  </si>
  <si>
    <r>
      <t>Ryzyka podlegające ubezpieczeniu w danym pojeździe</t>
    </r>
    <r>
      <rPr>
        <b/>
        <sz val="10"/>
        <color indexed="10"/>
        <rFont val="Arial"/>
        <family val="2"/>
        <charset val="238"/>
      </rPr>
      <t xml:space="preserve"> </t>
    </r>
  </si>
  <si>
    <t>rodzaj</t>
  </si>
  <si>
    <t>wartość</t>
  </si>
  <si>
    <t>Od</t>
  </si>
  <si>
    <t>Do</t>
  </si>
  <si>
    <t>OC</t>
  </si>
  <si>
    <t>NW</t>
  </si>
  <si>
    <t>AC/KR</t>
  </si>
  <si>
    <t>ASS</t>
  </si>
  <si>
    <t>STAR</t>
  </si>
  <si>
    <t>244 - SAMOCHÓD BOJOWY</t>
  </si>
  <si>
    <t>P244LM211419</t>
  </si>
  <si>
    <t>BBC 087H</t>
  </si>
  <si>
    <t>SPECJALNY, POŻARNICZY</t>
  </si>
  <si>
    <t>15.12.1988</t>
  </si>
  <si>
    <t>NIE</t>
  </si>
  <si>
    <t>18.05.2022</t>
  </si>
  <si>
    <t>17.05.2023</t>
  </si>
  <si>
    <t>X</t>
  </si>
  <si>
    <t>VOLVO</t>
  </si>
  <si>
    <t>FLD3CFL 4x4</t>
  </si>
  <si>
    <t>YV2T0Y1B4JZ118874</t>
  </si>
  <si>
    <t>SZY 46999</t>
  </si>
  <si>
    <t>30.07.2018</t>
  </si>
  <si>
    <t>30.07.2022</t>
  </si>
  <si>
    <t>29.07.2023</t>
  </si>
  <si>
    <t>GAZELLA</t>
  </si>
  <si>
    <t>Gazella 4x4</t>
  </si>
  <si>
    <t>Z3B2705705R001707</t>
  </si>
  <si>
    <t>SZY 21TN</t>
  </si>
  <si>
    <t>14.12.2005</t>
  </si>
  <si>
    <t>OSP LAS</t>
  </si>
  <si>
    <t>LUBLIN</t>
  </si>
  <si>
    <t>GLM LUBLIN</t>
  </si>
  <si>
    <t>SUL035211T0014402</t>
  </si>
  <si>
    <t>SZY 09998</t>
  </si>
  <si>
    <t>04.07.2022</t>
  </si>
  <si>
    <t>03.07.2023</t>
  </si>
  <si>
    <t>SZY 60TR</t>
  </si>
  <si>
    <t>11.02.1981</t>
  </si>
  <si>
    <t>17.12.2021</t>
  </si>
  <si>
    <t>16.12.2022</t>
  </si>
  <si>
    <t xml:space="preserve">2. Szkolne Schronisko Młodzieżowe </t>
  </si>
  <si>
    <t>SZKOLNE SCHRONISKO MŁODZIEŻOWE</t>
  </si>
  <si>
    <t>FIAT</t>
  </si>
  <si>
    <t>NOWE DOBLO</t>
  </si>
  <si>
    <t>ZFA26300009166690</t>
  </si>
  <si>
    <t>SZY 6TU8</t>
  </si>
  <si>
    <t>CIĘŻAROWY</t>
  </si>
  <si>
    <t>20.03.2013</t>
  </si>
  <si>
    <t>21.03.2022</t>
  </si>
  <si>
    <t>Centralny zamek</t>
  </si>
  <si>
    <t>20.03.2022</t>
  </si>
  <si>
    <t>19.03.2023</t>
  </si>
  <si>
    <t>x</t>
  </si>
  <si>
    <t xml:space="preserve">Tabela nr 6- Wykaz pojazdów w Gminie Ślemień </t>
  </si>
  <si>
    <t>Gminna Biblioteka Publiczna w Ślemieniu, ul. Szkolna 1 34-323 Ślemień</t>
  </si>
  <si>
    <t>Gaśnica typu ABC szt. 1, gaśnica typu GSE szt. 1, monitoring wizyjny wewnątrz i na zewnątrz budynku, obiekt chroniony całodobowa-agencja ochrony</t>
  </si>
  <si>
    <t>Gminna Biblioteka Publiczna w Ślemieniu- Filia w Lasie, ul. Zakopiańska 59 Las 34-323 Ślemień</t>
  </si>
  <si>
    <t>Gasnica typu ABC szt 1, obiekt chroniony całodobowo-agencja ochrony</t>
  </si>
  <si>
    <t>ul. Zakopiańska 59,
 Las, 34-323 Ślemień</t>
  </si>
  <si>
    <t xml:space="preserve">nie </t>
  </si>
  <si>
    <t xml:space="preserve">7.  Gminny Ośrodek Pomocy Społecznej w Ślemieniu - brak </t>
  </si>
  <si>
    <t>Ryzyko</t>
  </si>
  <si>
    <t>Data Szkody</t>
  </si>
  <si>
    <t>Opis szkody</t>
  </si>
  <si>
    <t xml:space="preserve"> rezerwa </t>
  </si>
  <si>
    <t xml:space="preserve"> Suma wypłat </t>
  </si>
  <si>
    <t>Mienie od ognia i innych zdarzeń</t>
  </si>
  <si>
    <t>OC dróg</t>
  </si>
  <si>
    <t>ŁĄCZNIE 2017-2021</t>
  </si>
  <si>
    <t xml:space="preserve">Tabela nr 8 - Wykaz szkód Gminy Ślemień </t>
  </si>
  <si>
    <t>tak - 1 941,58 zł</t>
  </si>
  <si>
    <t>Łącznie</t>
  </si>
  <si>
    <r>
      <t>Obecnie remont budynku</t>
    </r>
    <r>
      <rPr>
        <sz val="12"/>
        <color rgb="FF000000"/>
        <rFont val="Arial"/>
        <family val="2"/>
        <charset val="238"/>
      </rPr>
      <t xml:space="preserve"> Użytkowe (Biblioteka publiczna, sala widowiskowa, pomieszczenia biurowe,  wioska internetowa, kotłownia)</t>
    </r>
  </si>
  <si>
    <t>NIE DOTYCZY</t>
  </si>
  <si>
    <t>TAK</t>
  </si>
  <si>
    <t>dobra, brak zaleceń</t>
  </si>
  <si>
    <t>TAK -nowa od 08/2020 r.</t>
  </si>
  <si>
    <t>P/poż system bezpieczeństwa oraz alarm (Firma Ochronisarska)</t>
  </si>
  <si>
    <t>Tak, 26-08-2016</t>
  </si>
  <si>
    <t>Tak, 26-01-2021, brak uwag</t>
  </si>
  <si>
    <t>Nie -  ze względu na trwający remont Po ich zakończeniu zostaną przeprowadzone stosowne audyty</t>
  </si>
  <si>
    <t xml:space="preserve">Kanalizacja i wdociąg </t>
  </si>
  <si>
    <t>xxxx</t>
  </si>
  <si>
    <t xml:space="preserve">Wykaz instrumentów </t>
  </si>
  <si>
    <t>nd</t>
  </si>
  <si>
    <t xml:space="preserve"> bardzo doby</t>
  </si>
  <si>
    <t>Tak ( sierpień  2016 roku )</t>
  </si>
  <si>
    <t>Stan dobry</t>
  </si>
  <si>
    <t>Uszkodzenie sygnału mikroprocesorowego jednostki OSP Ślemień w wyniku wyładowania atmosferycznego</t>
  </si>
  <si>
    <t>Zalanie pomieszczeń oraz zniszcenie armatury  w wyniku awarii instalacji C.O.</t>
  </si>
  <si>
    <t>Zalanie parteru i piwnicy wskutek pęknięcia wężyka zasilającego do wody pod zlewem w męskiej toalecie na parterze budynku</t>
  </si>
  <si>
    <t>Zalanie pomieszczeń w budynku szkoły oraz dokumentów księgowo-finansowych wskutek pęknięcia zaworów przy grzejniku w jednej z sal lekcyjnych na I piętrze</t>
  </si>
  <si>
    <t>Uszkodzenie dachu i elewacji budynku wskutek silnego i porywistego wiatru.</t>
  </si>
  <si>
    <t>Uszkodzenie orynnowania budynku, śniegołapów, elewacji budynku oraz zadaszenia nad wejściem do budynku wskutek działania śniegu</t>
  </si>
  <si>
    <t>Uszkodzenie (zsunięcie się) dachu na zabytkowym budynku stodoły z Rychwałdu wskutek bardzo silnego wiatru</t>
  </si>
  <si>
    <t>Uszkodzenie pojazdu na drodze wskutek najechania na liczne ubytki w nawierzchni drogi</t>
  </si>
  <si>
    <t>Zamoczenie stropu międzykondygnacyjnego oraz zalanie sufitu wskutek uszkodzenia instalacji c.o.</t>
  </si>
  <si>
    <t>Uszkodzenie dachu poprzez oderwanie fragmentu blachy z pokrycia dachowego podczas silnego wiatru</t>
  </si>
  <si>
    <t xml:space="preserve">2021 - brak szkód </t>
  </si>
  <si>
    <t xml:space="preserve"> wypadek środka transportu</t>
  </si>
  <si>
    <t xml:space="preserve">uderzenie pojazdu </t>
  </si>
  <si>
    <t>Drukarka HP Laser Jet M402dw C5F95A</t>
  </si>
  <si>
    <t>Projektor ścienny Benq MW 535 wraz z ekranem</t>
  </si>
  <si>
    <t>Tablety LENOVO TAB 3 10 PLUS – 6 szt.</t>
  </si>
  <si>
    <t>Laptopy S540 14 15 8GB 512SSD – 2 szt.</t>
  </si>
  <si>
    <t>Komputer dotykowy TC20/Android/2GB Ewidencja majątku 1 szt.</t>
  </si>
  <si>
    <t>suma ubezpieczenia  z ubieglego roku</t>
  </si>
  <si>
    <t>24.11.2021</t>
  </si>
  <si>
    <t>23.11.2022</t>
  </si>
  <si>
    <t xml:space="preserve">Żywiecki Park Etnograficzny * Eksponaty z drewna, metalu, skóry, tkanin, szkła, tworzyw sztucznych, ceramiki itp.– wartość szacunkowa odtworzeniowa 100 000,00 zl </t>
  </si>
  <si>
    <t>135</t>
  </si>
  <si>
    <t>12</t>
  </si>
  <si>
    <t>budynek szkoły  2257,34 m² budynek Sali 288</t>
  </si>
  <si>
    <r>
      <t xml:space="preserve">Wymiana pokrycia dachowego na całym budynku – 08/2020 r. - 66.868,81 zł; nowa instalacja odgromowa 08/2020 r. - 6.150 zł; częściowa wymiana stolarki okiennej na I i II piętrze – 12/2020 r. - 21.600 zł; dobudowa zewnętrznej stalowej klatki schodowej – 12/2020 r. - 22.000 zł.                             </t>
    </r>
    <r>
      <rPr>
        <i/>
        <sz val="12"/>
        <rFont val="Arial"/>
        <family val="2"/>
        <charset val="238"/>
      </rPr>
      <t>Remont instal. wod.-kan. i c.o. (07-08 oraz 12/2019 – 12.186 zł) oraz wymiana stolarki okiennej i drzwiowej na parterze budynku przez wynajmującego (V-VII/2019)</t>
    </r>
  </si>
  <si>
    <t xml:space="preserve">tak </t>
  </si>
  <si>
    <t>drewno</t>
  </si>
  <si>
    <t>tak, 2021</t>
  </si>
  <si>
    <t xml:space="preserve">boiska sportowe </t>
  </si>
  <si>
    <t>Plac zabaw</t>
  </si>
  <si>
    <t xml:space="preserve">Kb </t>
  </si>
  <si>
    <r>
      <rPr>
        <sz val="12"/>
        <rFont val="Arial"/>
        <family val="2"/>
        <charset val="238"/>
      </rPr>
      <t>Szkoła Podstawowa im. ks. Jana Twardowskiego w Ślemieniu ( w tym: budynek Szkoły Podstawowej, budynek Gimnazjum, budynek sali gimnastycznej</t>
    </r>
    <r>
      <rPr>
        <sz val="12"/>
        <color rgb="FFFF0000"/>
        <rFont val="Arial"/>
        <family val="2"/>
        <charset val="238"/>
      </rPr>
      <t>)</t>
    </r>
  </si>
  <si>
    <t xml:space="preserve">nd </t>
  </si>
  <si>
    <t xml:space="preserve">  575,8 m2</t>
  </si>
  <si>
    <r>
      <t xml:space="preserve">OSP LAS  </t>
    </r>
    <r>
      <rPr>
        <sz val="9"/>
        <color rgb="FFFF0000"/>
        <rFont val="Arial"/>
        <family val="2"/>
        <charset val="238"/>
      </rPr>
      <t xml:space="preserve"> </t>
    </r>
  </si>
  <si>
    <t xml:space="preserve">  OSP ŚLEMIEŃ  </t>
  </si>
  <si>
    <t>pustak + cegła</t>
  </si>
  <si>
    <t>żelbeton + GK i wata</t>
  </si>
  <si>
    <t>brak (tylko blacha)</t>
  </si>
  <si>
    <t xml:space="preserve">budynek remizy OSP Las w tym kolektory słoneczne w wartosci 34 340,37 </t>
  </si>
  <si>
    <t xml:space="preserve">Tak </t>
  </si>
  <si>
    <t xml:space="preserve">w trakcie </t>
  </si>
  <si>
    <t>2017 rok - aktualnie GOK jest w trakcie generalnego remontu</t>
  </si>
  <si>
    <t>tak -2017</t>
  </si>
  <si>
    <t>BRAK</t>
  </si>
  <si>
    <t>w trakcie</t>
  </si>
  <si>
    <t>wg branżowych przeglądów</t>
  </si>
  <si>
    <t>TAK (będą sprawdzono w trakcie przeglądu techniczengo)</t>
  </si>
  <si>
    <t xml:space="preserve">tak - 34 340,37  </t>
  </si>
  <si>
    <t xml:space="preserve">brak planowana inwestycja pod koniec tego roku </t>
  </si>
  <si>
    <t xml:space="preserve">szkodowość w latach 01.01.2017 r. -18.06.2021r. </t>
  </si>
  <si>
    <t>Zalanie ścian i sufitów w toaletach przy sali bankietowej oraz uszkodzenie konstrukcji rynnowej i okna na skutek intensywnych roztopów śniegu, instensywnych opadów deszczu wraz z silnym wiatrem</t>
  </si>
  <si>
    <t xml:space="preserve">szyby </t>
  </si>
  <si>
    <t xml:space="preserve">Szyby </t>
  </si>
  <si>
    <t xml:space="preserve">Gminny Ośrodek Kultury "Jemioła" w tym namiot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</si>
</sst>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8" formatCode="#,##0.00\ &quot;zł&quot;;[Red]\-#,##0.00\ &quot;zł&quot;"/>
    <numFmt numFmtId="44" formatCode="_-* #,##0.00\ &quot;zł&quot;_-;\-* #,##0.00\ &quot;zł&quot;_-;_-* &quot;-&quot;??\ &quot;zł&quot;_-;_-@_-"/>
    <numFmt numFmtId="43" formatCode="_-* #,##0.00_-;\-* #,##0.00_-;_-* &quot;-&quot;??_-;_-@_-"/>
    <numFmt numFmtId="164" formatCode="#,##0.00\ &quot;zł&quot;"/>
    <numFmt numFmtId="165" formatCode="000000000"/>
    <numFmt numFmtId="166" formatCode="\ #,##0.00&quot; zł &quot;;\-#,##0.00&quot; zł &quot;;&quot; -&quot;#&quot; zł &quot;;@\ "/>
    <numFmt numFmtId="167" formatCode="0_ ;\-0\ "/>
    <numFmt numFmtId="168" formatCode="_-* #,##0.00\ _z_ł_-;\-* #,##0.00\ _z_ł_-;_-* &quot;-&quot;??\ _z_ł_-;_-@_-"/>
    <numFmt numFmtId="169" formatCode="#,##0.00\ _z_ł"/>
    <numFmt numFmtId="170" formatCode="d/mm/yyyy"/>
    <numFmt numFmtId="171" formatCode="_-* #,##0.00&quot; zł&quot;_-;\-* #,##0.00&quot; zł&quot;_-;_-* \-??&quot; zł&quot;_-;_-@_-"/>
    <numFmt numFmtId="172" formatCode="[$-415]General"/>
    <numFmt numFmtId="173" formatCode="d&quot;.&quot;mm&quot;.&quot;yyyy"/>
  </numFmts>
  <fonts count="43">
    <font>
      <sz val="10"/>
      <name val="Arial"/>
      <charset val="238"/>
    </font>
    <font>
      <sz val="10"/>
      <name val="Arial"/>
      <family val="2"/>
      <charset val="238"/>
    </font>
    <font>
      <sz val="10"/>
      <name val="Arial"/>
      <family val="2"/>
      <charset val="238"/>
    </font>
    <font>
      <b/>
      <sz val="10"/>
      <name val="Arial"/>
      <family val="2"/>
      <charset val="238"/>
    </font>
    <font>
      <b/>
      <sz val="13"/>
      <name val="Arial"/>
      <family val="2"/>
      <charset val="238"/>
    </font>
    <font>
      <b/>
      <i/>
      <sz val="11"/>
      <name val="Arial"/>
      <family val="2"/>
      <charset val="238"/>
    </font>
    <font>
      <b/>
      <i/>
      <sz val="10"/>
      <name val="Arial"/>
      <family val="2"/>
      <charset val="238"/>
    </font>
    <font>
      <b/>
      <i/>
      <u/>
      <sz val="10"/>
      <name val="Arial"/>
      <family val="2"/>
      <charset val="238"/>
    </font>
    <font>
      <b/>
      <sz val="10"/>
      <color indexed="8"/>
      <name val="Arial"/>
      <family val="2"/>
      <charset val="238"/>
    </font>
    <font>
      <sz val="8"/>
      <name val="Arial"/>
      <family val="2"/>
      <charset val="238"/>
    </font>
    <font>
      <b/>
      <i/>
      <sz val="10"/>
      <name val="Arial"/>
      <family val="2"/>
    </font>
    <font>
      <b/>
      <sz val="12"/>
      <name val="Arial"/>
      <family val="2"/>
    </font>
    <font>
      <b/>
      <sz val="11"/>
      <name val="Arial"/>
      <family val="2"/>
    </font>
    <font>
      <b/>
      <sz val="10"/>
      <name val="Arial"/>
      <family val="2"/>
    </font>
    <font>
      <sz val="10"/>
      <name val="Arial CE"/>
      <charset val="238"/>
    </font>
    <font>
      <b/>
      <sz val="10"/>
      <color indexed="60"/>
      <name val="Arial"/>
      <family val="2"/>
      <charset val="238"/>
    </font>
    <font>
      <sz val="10"/>
      <color rgb="FF000000"/>
      <name val="Arial1"/>
      <charset val="238"/>
    </font>
    <font>
      <b/>
      <i/>
      <sz val="8"/>
      <name val="Arial"/>
      <family val="2"/>
    </font>
    <font>
      <sz val="10"/>
      <color rgb="FFFF0000"/>
      <name val="Arial"/>
      <family val="2"/>
      <charset val="238"/>
    </font>
    <font>
      <sz val="11"/>
      <color theme="1"/>
      <name val="Calibri"/>
      <family val="2"/>
      <charset val="238"/>
      <scheme val="minor"/>
    </font>
    <font>
      <b/>
      <sz val="14"/>
      <name val="Arial"/>
      <family val="2"/>
    </font>
    <font>
      <sz val="10"/>
      <color rgb="FF000000"/>
      <name val="Arial"/>
      <family val="2"/>
      <charset val="238"/>
    </font>
    <font>
      <b/>
      <u val="singleAccounting"/>
      <sz val="10"/>
      <name val="Arial"/>
      <family val="2"/>
      <charset val="238"/>
    </font>
    <font>
      <sz val="10"/>
      <name val="Arial"/>
      <charset val="238"/>
    </font>
    <font>
      <sz val="10"/>
      <color theme="1"/>
      <name val="Arial"/>
      <family val="2"/>
      <charset val="238"/>
    </font>
    <font>
      <b/>
      <sz val="11"/>
      <name val="Arial"/>
      <family val="2"/>
      <charset val="238"/>
    </font>
    <font>
      <b/>
      <sz val="10"/>
      <color indexed="10"/>
      <name val="Arial"/>
      <family val="2"/>
      <charset val="238"/>
    </font>
    <font>
      <sz val="9"/>
      <name val="Arial"/>
      <family val="2"/>
      <charset val="238"/>
    </font>
    <font>
      <b/>
      <sz val="9"/>
      <name val="Arial"/>
      <family val="2"/>
      <charset val="238"/>
    </font>
    <font>
      <sz val="9"/>
      <color theme="1"/>
      <name val="Arial"/>
      <family val="2"/>
      <charset val="238"/>
    </font>
    <font>
      <b/>
      <sz val="9"/>
      <color theme="1"/>
      <name val="Arial"/>
      <family val="2"/>
      <charset val="238"/>
    </font>
    <font>
      <sz val="9"/>
      <color rgb="FFFF0000"/>
      <name val="Arial"/>
      <family val="2"/>
      <charset val="238"/>
    </font>
    <font>
      <b/>
      <sz val="10"/>
      <color theme="1"/>
      <name val="Arial"/>
      <family val="2"/>
      <charset val="238"/>
    </font>
    <font>
      <b/>
      <sz val="12"/>
      <name val="Arial"/>
      <family val="2"/>
      <charset val="238"/>
    </font>
    <font>
      <i/>
      <sz val="12"/>
      <name val="Arial"/>
      <family val="2"/>
      <charset val="238"/>
    </font>
    <font>
      <sz val="12"/>
      <name val="Arial"/>
      <family val="2"/>
      <charset val="238"/>
    </font>
    <font>
      <sz val="12"/>
      <color rgb="FFFF0000"/>
      <name val="Arial"/>
      <family val="2"/>
      <charset val="238"/>
    </font>
    <font>
      <sz val="12"/>
      <color rgb="FF000000"/>
      <name val="Arial"/>
      <family val="2"/>
      <charset val="238"/>
    </font>
    <font>
      <u/>
      <sz val="12"/>
      <color rgb="FF000000"/>
      <name val="Arial"/>
      <family val="2"/>
      <charset val="238"/>
    </font>
    <font>
      <sz val="12"/>
      <color rgb="FF111111"/>
      <name val="Arial"/>
      <family val="2"/>
      <charset val="238"/>
    </font>
    <font>
      <sz val="12"/>
      <color theme="1"/>
      <name val="Arial"/>
      <family val="2"/>
      <charset val="238"/>
    </font>
    <font>
      <sz val="11"/>
      <color rgb="FF000000"/>
      <name val="Calibri"/>
      <family val="2"/>
      <charset val="238"/>
    </font>
    <font>
      <sz val="10"/>
      <color theme="1"/>
      <name val="Liberation Serif"/>
      <charset val="238"/>
    </font>
  </fonts>
  <fills count="11">
    <fill>
      <patternFill patternType="none"/>
    </fill>
    <fill>
      <patternFill patternType="gray125"/>
    </fill>
    <fill>
      <patternFill patternType="solid">
        <fgColor indexed="9"/>
        <bgColor indexed="26"/>
      </patternFill>
    </fill>
    <fill>
      <patternFill patternType="solid">
        <fgColor theme="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rgb="FFFFFFFF"/>
        <bgColor rgb="FFFBE5D6"/>
      </patternFill>
    </fill>
  </fills>
  <borders count="10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8"/>
      </right>
      <top/>
      <bottom style="thin">
        <color indexed="8"/>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8"/>
      </left>
      <right style="medium">
        <color indexed="64"/>
      </right>
      <top style="thin">
        <color indexed="8"/>
      </top>
      <bottom style="thin">
        <color indexed="8"/>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style="thin">
        <color indexed="8"/>
      </right>
      <top/>
      <bottom style="thin">
        <color indexed="8"/>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8"/>
      </left>
      <right style="thin">
        <color indexed="8"/>
      </right>
      <top/>
      <bottom/>
      <diagonal/>
    </border>
    <border>
      <left style="thin">
        <color indexed="8"/>
      </left>
      <right style="medium">
        <color indexed="64"/>
      </right>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medium">
        <color indexed="64"/>
      </right>
      <top/>
      <bottom style="thin">
        <color indexed="8"/>
      </bottom>
      <diagonal/>
    </border>
    <border>
      <left style="medium">
        <color indexed="64"/>
      </left>
      <right style="thin">
        <color rgb="FF000000"/>
      </right>
      <top/>
      <bottom/>
      <diagonal/>
    </border>
    <border>
      <left style="thin">
        <color rgb="FF000000"/>
      </left>
      <right style="thin">
        <color rgb="FF000000"/>
      </right>
      <top/>
      <bottom/>
      <diagonal/>
    </border>
    <border>
      <left style="thin">
        <color rgb="FF000000"/>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auto="1"/>
      </left>
      <right style="medium">
        <color indexed="64"/>
      </right>
      <top/>
      <bottom style="thin">
        <color auto="1"/>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s>
  <cellStyleXfs count="16">
    <xf numFmtId="0" fontId="0" fillId="0" borderId="0"/>
    <xf numFmtId="0" fontId="14" fillId="0" borderId="0"/>
    <xf numFmtId="44" fontId="1" fillId="0" borderId="0" applyFont="0" applyFill="0" applyBorder="0" applyAlignment="0" applyProtection="0"/>
    <xf numFmtId="44" fontId="14" fillId="0" borderId="0" applyFont="0" applyFill="0" applyBorder="0" applyAlignment="0" applyProtection="0"/>
    <xf numFmtId="0" fontId="19" fillId="0" borderId="0"/>
    <xf numFmtId="0" fontId="1" fillId="0" borderId="0"/>
    <xf numFmtId="44" fontId="1" fillId="0" borderId="0" applyFont="0" applyFill="0" applyBorder="0" applyAlignment="0" applyProtection="0"/>
    <xf numFmtId="44" fontId="14" fillId="0" borderId="0" applyFont="0" applyFill="0" applyBorder="0" applyAlignment="0" applyProtection="0"/>
    <xf numFmtId="44" fontId="23" fillId="0" borderId="0" applyFont="0" applyFill="0" applyBorder="0" applyAlignment="0" applyProtection="0"/>
    <xf numFmtId="44" fontId="14" fillId="0" borderId="0" applyFont="0" applyFill="0" applyBorder="0" applyAlignment="0" applyProtection="0"/>
    <xf numFmtId="43" fontId="23" fillId="0" borderId="0" applyFont="0" applyFill="0" applyBorder="0" applyAlignment="0" applyProtection="0"/>
    <xf numFmtId="171" fontId="1" fillId="0" borderId="0" applyFill="0" applyBorder="0" applyAlignment="0" applyProtection="0"/>
    <xf numFmtId="171" fontId="1" fillId="0" borderId="0" applyFill="0" applyBorder="0" applyAlignment="0" applyProtection="0"/>
    <xf numFmtId="44" fontId="1" fillId="0" borderId="0" applyFont="0" applyFill="0" applyBorder="0" applyAlignment="0" applyProtection="0"/>
    <xf numFmtId="44" fontId="14" fillId="0" borderId="0" applyFont="0" applyFill="0" applyBorder="0" applyAlignment="0" applyProtection="0"/>
    <xf numFmtId="172" fontId="41" fillId="0" borderId="0"/>
  </cellStyleXfs>
  <cellXfs count="557">
    <xf numFmtId="0" fontId="0" fillId="0" borderId="0" xfId="0"/>
    <xf numFmtId="0" fontId="0" fillId="0" borderId="0" xfId="0" applyFill="1" applyAlignment="1">
      <alignment vertical="center"/>
    </xf>
    <xf numFmtId="0" fontId="3" fillId="0" borderId="0" xfId="0" applyFont="1"/>
    <xf numFmtId="0" fontId="1" fillId="0" borderId="0" xfId="0" applyFont="1"/>
    <xf numFmtId="0" fontId="3" fillId="0" borderId="0" xfId="0" applyFont="1" applyFill="1" applyBorder="1" applyAlignment="1">
      <alignment horizontal="center" vertical="center" wrapText="1"/>
    </xf>
    <xf numFmtId="0" fontId="10" fillId="0" borderId="0" xfId="0" applyFont="1" applyFill="1" applyAlignment="1">
      <alignment horizontal="right"/>
    </xf>
    <xf numFmtId="0" fontId="11" fillId="0" borderId="0" xfId="0" applyFont="1" applyAlignment="1">
      <alignment horizontal="center" wrapText="1"/>
    </xf>
    <xf numFmtId="0" fontId="12" fillId="0" borderId="0" xfId="0" applyFont="1" applyAlignment="1">
      <alignment horizontal="center"/>
    </xf>
    <xf numFmtId="0" fontId="3"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3" fillId="0" borderId="0" xfId="0" applyFont="1" applyFill="1" applyAlignment="1">
      <alignment vertical="center"/>
    </xf>
    <xf numFmtId="0" fontId="0" fillId="0" borderId="0" xfId="0" applyFill="1" applyAlignment="1">
      <alignment horizontal="center" vertical="center"/>
    </xf>
    <xf numFmtId="0" fontId="1" fillId="0" borderId="1" xfId="1" applyFont="1" applyFill="1" applyBorder="1" applyAlignment="1">
      <alignment horizontal="left" vertical="center"/>
    </xf>
    <xf numFmtId="0" fontId="1" fillId="0" borderId="1" xfId="1" applyNumberFormat="1" applyFont="1" applyFill="1" applyBorder="1" applyAlignment="1">
      <alignment horizontal="left" vertical="center"/>
    </xf>
    <xf numFmtId="0" fontId="1" fillId="3" borderId="2" xfId="0" applyFont="1" applyFill="1" applyBorder="1" applyAlignment="1">
      <alignment vertical="center" wrapText="1"/>
    </xf>
    <xf numFmtId="0" fontId="1" fillId="3" borderId="1" xfId="0" applyFont="1" applyFill="1" applyBorder="1" applyAlignment="1">
      <alignment horizontal="center" vertical="center"/>
    </xf>
    <xf numFmtId="0" fontId="0" fillId="0" borderId="0" xfId="0" applyAlignment="1">
      <alignment horizontal="center"/>
    </xf>
    <xf numFmtId="0" fontId="16" fillId="3" borderId="7" xfId="0" applyFont="1" applyFill="1" applyBorder="1" applyAlignment="1">
      <alignment horizontal="left" vertical="center"/>
    </xf>
    <xf numFmtId="0" fontId="16" fillId="3" borderId="10" xfId="0" applyFont="1" applyFill="1" applyBorder="1" applyAlignment="1">
      <alignment horizontal="left" vertical="center"/>
    </xf>
    <xf numFmtId="0" fontId="1" fillId="3" borderId="1" xfId="0" applyFont="1" applyFill="1" applyBorder="1" applyAlignment="1">
      <alignment horizontal="center" vertical="center" wrapText="1"/>
    </xf>
    <xf numFmtId="0" fontId="1" fillId="0" borderId="0" xfId="0" applyFont="1" applyAlignment="1">
      <alignment vertical="center"/>
    </xf>
    <xf numFmtId="0" fontId="1" fillId="0" borderId="0" xfId="0" applyFont="1" applyFill="1" applyAlignment="1">
      <alignment vertical="center"/>
    </xf>
    <xf numFmtId="0" fontId="1" fillId="0" borderId="0" xfId="0" applyFont="1" applyAlignment="1">
      <alignment horizontal="center" vertical="center"/>
    </xf>
    <xf numFmtId="0" fontId="1" fillId="0" borderId="0" xfId="0" applyFont="1" applyFill="1" applyAlignment="1">
      <alignment horizontal="center" vertical="center"/>
    </xf>
    <xf numFmtId="167" fontId="1" fillId="0" borderId="1" xfId="3" applyNumberFormat="1" applyFont="1" applyBorder="1" applyAlignment="1">
      <alignment horizontal="center" vertical="center"/>
    </xf>
    <xf numFmtId="167" fontId="1" fillId="3" borderId="1" xfId="3" applyNumberFormat="1" applyFont="1" applyFill="1" applyBorder="1" applyAlignment="1">
      <alignment horizontal="center" vertical="center"/>
    </xf>
    <xf numFmtId="44" fontId="1" fillId="0" borderId="1" xfId="3" applyFont="1" applyBorder="1" applyAlignment="1">
      <alignment horizontal="center" vertical="center"/>
    </xf>
    <xf numFmtId="0" fontId="10"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0" fillId="0" borderId="0" xfId="0" applyAlignment="1">
      <alignment horizontal="left" vertical="center"/>
    </xf>
    <xf numFmtId="0" fontId="0" fillId="0" borderId="0" xfId="0" applyFill="1" applyAlignment="1">
      <alignment horizontal="left" vertical="center"/>
    </xf>
    <xf numFmtId="0" fontId="3" fillId="0" borderId="0" xfId="0" applyFont="1" applyFill="1" applyBorder="1" applyAlignment="1">
      <alignment horizontal="center" vertical="center"/>
    </xf>
    <xf numFmtId="167" fontId="1" fillId="0" borderId="1" xfId="3" applyNumberFormat="1" applyFont="1" applyFill="1" applyBorder="1" applyAlignment="1">
      <alignment horizontal="center" vertical="center"/>
    </xf>
    <xf numFmtId="0" fontId="1" fillId="0" borderId="28" xfId="1" applyFont="1" applyFill="1" applyBorder="1" applyAlignment="1">
      <alignment horizontal="center" vertical="center"/>
    </xf>
    <xf numFmtId="44" fontId="1" fillId="0" borderId="18" xfId="3" applyFont="1" applyBorder="1" applyAlignment="1">
      <alignment horizontal="center" vertical="center"/>
    </xf>
    <xf numFmtId="0" fontId="1" fillId="2" borderId="23" xfId="1" applyFont="1" applyFill="1" applyBorder="1" applyAlignment="1">
      <alignment horizontal="left" vertical="center"/>
    </xf>
    <xf numFmtId="167" fontId="1" fillId="0" borderId="23" xfId="3" applyNumberFormat="1" applyFont="1" applyFill="1" applyBorder="1" applyAlignment="1">
      <alignment horizontal="center" vertical="center"/>
    </xf>
    <xf numFmtId="44" fontId="1" fillId="0" borderId="23" xfId="3" applyFont="1" applyFill="1" applyBorder="1" applyAlignment="1">
      <alignment horizontal="center" vertical="center"/>
    </xf>
    <xf numFmtId="44" fontId="1" fillId="0" borderId="29" xfId="3" applyFont="1" applyFill="1" applyBorder="1" applyAlignment="1">
      <alignment horizontal="center" vertical="center"/>
    </xf>
    <xf numFmtId="0" fontId="1" fillId="0" borderId="24" xfId="1" applyNumberFormat="1" applyFont="1" applyFill="1" applyBorder="1" applyAlignment="1">
      <alignment horizontal="left" vertical="center"/>
    </xf>
    <xf numFmtId="44" fontId="1" fillId="0" borderId="18" xfId="3" applyFont="1" applyBorder="1" applyAlignment="1">
      <alignment horizontal="center" vertical="center" wrapText="1"/>
    </xf>
    <xf numFmtId="44" fontId="1" fillId="3" borderId="18" xfId="3" applyFont="1" applyFill="1" applyBorder="1" applyAlignment="1">
      <alignment horizontal="center" vertical="center" wrapText="1"/>
    </xf>
    <xf numFmtId="0" fontId="3" fillId="3" borderId="33" xfId="1" applyFont="1" applyFill="1" applyBorder="1" applyAlignment="1">
      <alignment horizontal="center" vertical="center"/>
    </xf>
    <xf numFmtId="0" fontId="3" fillId="3" borderId="13" xfId="1" applyNumberFormat="1" applyFont="1" applyFill="1" applyBorder="1" applyAlignment="1">
      <alignment horizontal="center" vertical="center" wrapText="1"/>
    </xf>
    <xf numFmtId="44" fontId="3" fillId="3" borderId="13" xfId="1" applyNumberFormat="1" applyFont="1" applyFill="1" applyBorder="1" applyAlignment="1">
      <alignment horizontal="center" vertical="center" wrapText="1"/>
    </xf>
    <xf numFmtId="44" fontId="3" fillId="3" borderId="34" xfId="1" applyNumberFormat="1" applyFont="1" applyFill="1" applyBorder="1" applyAlignment="1">
      <alignment horizontal="center" vertical="center" wrapText="1"/>
    </xf>
    <xf numFmtId="0" fontId="16" fillId="0" borderId="35" xfId="0" applyFont="1" applyBorder="1" applyAlignment="1">
      <alignment horizontal="center" vertical="center"/>
    </xf>
    <xf numFmtId="0" fontId="16" fillId="3" borderId="36" xfId="0" applyFont="1" applyFill="1" applyBorder="1" applyAlignment="1">
      <alignment horizontal="left" vertical="center"/>
    </xf>
    <xf numFmtId="0" fontId="16" fillId="3" borderId="37" xfId="0" applyFont="1" applyFill="1" applyBorder="1" applyAlignment="1">
      <alignment horizontal="left" vertical="center"/>
    </xf>
    <xf numFmtId="0" fontId="1" fillId="3" borderId="2" xfId="0" applyFont="1" applyFill="1" applyBorder="1" applyAlignment="1">
      <alignment horizontal="center" vertical="center" wrapText="1"/>
    </xf>
    <xf numFmtId="44" fontId="3" fillId="0" borderId="0" xfId="2" applyFont="1" applyFill="1" applyBorder="1" applyAlignment="1">
      <alignment horizontal="right" vertical="center" wrapText="1"/>
    </xf>
    <xf numFmtId="0" fontId="1" fillId="0" borderId="17" xfId="0" applyFont="1" applyFill="1" applyBorder="1" applyAlignment="1">
      <alignment horizontal="center" vertical="center" wrapText="1"/>
    </xf>
    <xf numFmtId="44" fontId="1" fillId="3" borderId="18" xfId="2" applyFont="1" applyFill="1" applyBorder="1" applyAlignment="1">
      <alignment vertical="center"/>
    </xf>
    <xf numFmtId="44" fontId="1" fillId="3" borderId="18" xfId="2" applyFont="1" applyFill="1" applyBorder="1" applyAlignment="1">
      <alignment vertical="center" wrapText="1"/>
    </xf>
    <xf numFmtId="44" fontId="3" fillId="4" borderId="18" xfId="2" applyFont="1" applyFill="1" applyBorder="1" applyAlignment="1">
      <alignment vertical="center" wrapText="1"/>
    </xf>
    <xf numFmtId="44" fontId="3" fillId="4" borderId="22" xfId="2" applyFont="1" applyFill="1" applyBorder="1" applyAlignment="1">
      <alignment vertical="center" wrapText="1"/>
    </xf>
    <xf numFmtId="44" fontId="3" fillId="0" borderId="0" xfId="2" applyFont="1" applyAlignment="1">
      <alignment horizontal="right" vertical="center"/>
    </xf>
    <xf numFmtId="44" fontId="0" fillId="0" borderId="0" xfId="2" applyFont="1" applyFill="1" applyAlignment="1">
      <alignment vertical="center"/>
    </xf>
    <xf numFmtId="44" fontId="0" fillId="0" borderId="0" xfId="2" applyFont="1" applyAlignment="1">
      <alignment vertical="center"/>
    </xf>
    <xf numFmtId="44" fontId="3" fillId="4" borderId="25" xfId="2" applyFont="1" applyFill="1" applyBorder="1" applyAlignment="1">
      <alignment vertical="center"/>
    </xf>
    <xf numFmtId="44" fontId="1" fillId="3" borderId="40" xfId="2" applyFont="1" applyFill="1" applyBorder="1" applyAlignment="1">
      <alignment vertical="center" wrapText="1"/>
    </xf>
    <xf numFmtId="44" fontId="3" fillId="4" borderId="22" xfId="2" applyFont="1" applyFill="1" applyBorder="1" applyAlignment="1">
      <alignment horizontal="right" vertical="center" wrapText="1"/>
    </xf>
    <xf numFmtId="0" fontId="1" fillId="3" borderId="23" xfId="0" applyFont="1" applyFill="1" applyBorder="1" applyAlignment="1">
      <alignment horizontal="center" vertical="center" wrapText="1"/>
    </xf>
    <xf numFmtId="0" fontId="1" fillId="3" borderId="23" xfId="0" applyFont="1" applyFill="1" applyBorder="1" applyAlignment="1">
      <alignment vertical="center" wrapText="1"/>
    </xf>
    <xf numFmtId="44" fontId="3" fillId="4" borderId="29" xfId="2" applyFont="1" applyFill="1" applyBorder="1" applyAlignment="1">
      <alignment vertical="center" wrapText="1"/>
    </xf>
    <xf numFmtId="44" fontId="3" fillId="4" borderId="50" xfId="2" applyFont="1" applyFill="1" applyBorder="1" applyAlignment="1">
      <alignment vertical="center" wrapText="1"/>
    </xf>
    <xf numFmtId="0" fontId="4" fillId="0" borderId="0" xfId="0" applyFont="1" applyAlignment="1">
      <alignment vertical="center"/>
    </xf>
    <xf numFmtId="44" fontId="4" fillId="0" borderId="0" xfId="2" applyFont="1" applyAlignment="1">
      <alignment horizontal="right" vertical="center"/>
    </xf>
    <xf numFmtId="44" fontId="1" fillId="0" borderId="23" xfId="2" applyFont="1" applyFill="1" applyBorder="1" applyAlignment="1">
      <alignment horizontal="center" vertical="center"/>
    </xf>
    <xf numFmtId="44" fontId="1" fillId="0" borderId="1" xfId="2" applyFont="1" applyBorder="1" applyAlignment="1">
      <alignment horizontal="center" vertical="center"/>
    </xf>
    <xf numFmtId="44" fontId="3" fillId="3" borderId="13" xfId="2" applyFont="1" applyFill="1" applyBorder="1" applyAlignment="1">
      <alignment horizontal="center" vertical="center" wrapText="1"/>
    </xf>
    <xf numFmtId="44" fontId="0" fillId="0" borderId="0" xfId="2" applyFont="1" applyAlignment="1">
      <alignment horizontal="center" vertical="center"/>
    </xf>
    <xf numFmtId="0" fontId="11" fillId="0" borderId="0" xfId="0" applyFont="1" applyAlignment="1">
      <alignment horizontal="center" vertical="center" wrapText="1"/>
    </xf>
    <xf numFmtId="0" fontId="1" fillId="0" borderId="0" xfId="0" applyFont="1" applyAlignment="1">
      <alignment vertical="center" wrapText="1"/>
    </xf>
    <xf numFmtId="0" fontId="1" fillId="3" borderId="0" xfId="0" applyFont="1" applyFill="1" applyAlignment="1">
      <alignment vertical="center"/>
    </xf>
    <xf numFmtId="44" fontId="1" fillId="0" borderId="0" xfId="2" applyFont="1" applyFill="1" applyAlignment="1">
      <alignment vertical="center"/>
    </xf>
    <xf numFmtId="0" fontId="1" fillId="3" borderId="42" xfId="0" applyFont="1" applyFill="1" applyBorder="1" applyAlignment="1">
      <alignment horizontal="center" vertical="center" wrapText="1"/>
    </xf>
    <xf numFmtId="44" fontId="1" fillId="3" borderId="29" xfId="2" applyFont="1" applyFill="1" applyBorder="1" applyAlignment="1">
      <alignment vertical="center" wrapText="1"/>
    </xf>
    <xf numFmtId="0" fontId="1" fillId="0" borderId="43" xfId="0" applyFont="1" applyFill="1" applyBorder="1" applyAlignment="1">
      <alignment horizontal="center" vertical="center" wrapText="1"/>
    </xf>
    <xf numFmtId="0" fontId="1" fillId="0" borderId="44" xfId="0" applyFont="1" applyBorder="1" applyAlignment="1">
      <alignment vertical="center" wrapText="1"/>
    </xf>
    <xf numFmtId="0" fontId="1" fillId="0" borderId="44" xfId="0" applyFont="1" applyBorder="1" applyAlignment="1">
      <alignment horizontal="center" vertical="center" wrapText="1"/>
    </xf>
    <xf numFmtId="44" fontId="1" fillId="0" borderId="45" xfId="2" applyFont="1" applyBorder="1" applyAlignment="1">
      <alignment vertical="center" wrapText="1"/>
    </xf>
    <xf numFmtId="0" fontId="1" fillId="0" borderId="42" xfId="0" applyFont="1" applyFill="1" applyBorder="1" applyAlignment="1">
      <alignment horizontal="center" vertical="center" wrapText="1"/>
    </xf>
    <xf numFmtId="44" fontId="1" fillId="0" borderId="0" xfId="2" applyFont="1" applyAlignment="1">
      <alignment vertical="center"/>
    </xf>
    <xf numFmtId="0" fontId="21" fillId="3" borderId="6" xfId="0" applyFont="1" applyFill="1" applyBorder="1" applyAlignment="1">
      <alignment vertical="center" wrapText="1"/>
    </xf>
    <xf numFmtId="0" fontId="21" fillId="3" borderId="6" xfId="0" applyFont="1" applyFill="1" applyBorder="1" applyAlignment="1">
      <alignment horizontal="center" vertical="center" wrapText="1"/>
    </xf>
    <xf numFmtId="0" fontId="21" fillId="3" borderId="7" xfId="0" applyFont="1" applyFill="1" applyBorder="1" applyAlignment="1">
      <alignment vertical="center" wrapText="1"/>
    </xf>
    <xf numFmtId="0" fontId="21" fillId="3" borderId="7" xfId="0" applyFont="1" applyFill="1" applyBorder="1" applyAlignment="1">
      <alignment horizontal="center" vertical="center" wrapText="1"/>
    </xf>
    <xf numFmtId="0" fontId="1" fillId="0" borderId="0" xfId="0" applyFont="1" applyAlignment="1">
      <alignment horizontal="center" vertical="center" wrapText="1"/>
    </xf>
    <xf numFmtId="44" fontId="1" fillId="0" borderId="0" xfId="2" applyFont="1" applyAlignment="1">
      <alignment horizontal="right" vertical="center" wrapText="1"/>
    </xf>
    <xf numFmtId="44" fontId="1" fillId="0" borderId="0" xfId="2" applyFont="1" applyAlignment="1">
      <alignment horizontal="right" vertical="center"/>
    </xf>
    <xf numFmtId="0" fontId="3" fillId="0" borderId="0" xfId="0" applyFont="1" applyBorder="1" applyAlignment="1">
      <alignment horizontal="center" vertical="center" wrapText="1"/>
    </xf>
    <xf numFmtId="0" fontId="1" fillId="0" borderId="0" xfId="0" applyFont="1" applyAlignment="1">
      <alignment horizontal="center" vertical="center"/>
    </xf>
    <xf numFmtId="0" fontId="13" fillId="0" borderId="52"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wrapText="1"/>
    </xf>
    <xf numFmtId="0" fontId="0" fillId="0" borderId="56" xfId="0" applyBorder="1" applyAlignment="1">
      <alignment horizontal="center" vertical="center"/>
    </xf>
    <xf numFmtId="0" fontId="1" fillId="3" borderId="20" xfId="0" applyFont="1" applyFill="1" applyBorder="1" applyAlignment="1">
      <alignment horizontal="left" wrapText="1"/>
    </xf>
    <xf numFmtId="0" fontId="1" fillId="3" borderId="57" xfId="0" applyFont="1" applyFill="1" applyBorder="1" applyAlignment="1">
      <alignment horizontal="left" vertical="center"/>
    </xf>
    <xf numFmtId="0" fontId="0" fillId="0" borderId="53" xfId="0" applyBorder="1" applyAlignment="1">
      <alignment horizontal="center" vertical="center"/>
    </xf>
    <xf numFmtId="0" fontId="1" fillId="3" borderId="54" xfId="0" applyFont="1" applyFill="1" applyBorder="1" applyAlignment="1">
      <alignment horizontal="left" vertical="center" wrapText="1"/>
    </xf>
    <xf numFmtId="0" fontId="1" fillId="3" borderId="55" xfId="0" applyFont="1" applyFill="1" applyBorder="1" applyAlignment="1">
      <alignment horizontal="left" vertical="center" wrapText="1"/>
    </xf>
    <xf numFmtId="0" fontId="16" fillId="0" borderId="58" xfId="0" applyFont="1" applyBorder="1" applyAlignment="1">
      <alignment horizontal="center" vertical="center"/>
    </xf>
    <xf numFmtId="0" fontId="16" fillId="3" borderId="6" xfId="0" applyFont="1" applyFill="1" applyBorder="1" applyAlignment="1">
      <alignment horizontal="left" vertical="center"/>
    </xf>
    <xf numFmtId="0" fontId="16" fillId="3" borderId="59" xfId="0" applyFont="1" applyFill="1" applyBorder="1" applyAlignment="1">
      <alignment horizontal="left" vertical="center"/>
    </xf>
    <xf numFmtId="0" fontId="0" fillId="0" borderId="60" xfId="0" applyBorder="1" applyAlignment="1">
      <alignment horizontal="center" vertical="center"/>
    </xf>
    <xf numFmtId="0" fontId="1" fillId="3" borderId="2" xfId="0" applyFont="1" applyFill="1" applyBorder="1" applyAlignment="1">
      <alignment horizontal="left" vertical="center" wrapText="1"/>
    </xf>
    <xf numFmtId="0" fontId="1" fillId="3" borderId="61" xfId="0" applyFont="1" applyFill="1" applyBorder="1" applyAlignment="1">
      <alignment horizontal="left" vertical="center" wrapText="1"/>
    </xf>
    <xf numFmtId="0" fontId="0" fillId="0" borderId="62" xfId="0" applyBorder="1" applyAlignment="1">
      <alignment horizontal="center" vertical="center"/>
    </xf>
    <xf numFmtId="0" fontId="0" fillId="3" borderId="63" xfId="0" applyFont="1" applyFill="1" applyBorder="1" applyAlignment="1">
      <alignment horizontal="left" vertical="center"/>
    </xf>
    <xf numFmtId="0" fontId="0" fillId="3" borderId="64" xfId="0" applyFont="1" applyFill="1" applyBorder="1" applyAlignment="1">
      <alignment horizontal="left" vertical="center"/>
    </xf>
    <xf numFmtId="0" fontId="1" fillId="0" borderId="1" xfId="1" applyNumberFormat="1" applyFont="1" applyFill="1" applyBorder="1" applyAlignment="1">
      <alignment horizontal="left" vertical="center" wrapText="1"/>
    </xf>
    <xf numFmtId="44" fontId="1" fillId="0" borderId="1" xfId="9" applyFont="1" applyBorder="1" applyAlignment="1">
      <alignment vertical="center"/>
    </xf>
    <xf numFmtId="0" fontId="1" fillId="0" borderId="44" xfId="0" applyFont="1" applyFill="1" applyBorder="1" applyAlignment="1">
      <alignment horizontal="left" vertical="center" wrapText="1"/>
    </xf>
    <xf numFmtId="0" fontId="1" fillId="0" borderId="44" xfId="0" applyFont="1" applyFill="1" applyBorder="1" applyAlignment="1">
      <alignment horizontal="center" vertical="center"/>
    </xf>
    <xf numFmtId="0" fontId="1" fillId="0" borderId="44" xfId="0" applyFont="1" applyFill="1" applyBorder="1" applyAlignment="1">
      <alignment horizontal="center" vertical="center" wrapText="1"/>
    </xf>
    <xf numFmtId="49" fontId="1" fillId="0" borderId="44" xfId="0" quotePrefix="1" applyNumberFormat="1" applyFont="1" applyFill="1" applyBorder="1" applyAlignment="1">
      <alignment horizontal="center" vertical="center" wrapText="1"/>
    </xf>
    <xf numFmtId="0" fontId="3" fillId="6" borderId="52"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6" xfId="0" applyFont="1" applyFill="1" applyBorder="1" applyAlignment="1">
      <alignment horizontal="center" vertical="center" wrapText="1"/>
    </xf>
    <xf numFmtId="0" fontId="1" fillId="3" borderId="44" xfId="0" applyFont="1" applyFill="1" applyBorder="1" applyAlignment="1">
      <alignment vertical="center" wrapText="1"/>
    </xf>
    <xf numFmtId="0" fontId="1" fillId="3" borderId="44" xfId="0" applyFont="1" applyFill="1" applyBorder="1" applyAlignment="1">
      <alignment horizontal="center" vertical="center" wrapText="1"/>
    </xf>
    <xf numFmtId="0" fontId="1" fillId="3" borderId="44" xfId="0" applyFont="1" applyFill="1" applyBorder="1" applyAlignment="1">
      <alignment vertical="center"/>
    </xf>
    <xf numFmtId="0" fontId="1" fillId="3" borderId="44" xfId="0" applyFont="1" applyFill="1" applyBorder="1" applyAlignment="1">
      <alignment horizontal="center" vertical="center"/>
    </xf>
    <xf numFmtId="0" fontId="21" fillId="0" borderId="58" xfId="0" applyFont="1" applyFill="1" applyBorder="1" applyAlignment="1">
      <alignment horizontal="center" vertical="center" wrapText="1"/>
    </xf>
    <xf numFmtId="44" fontId="21" fillId="3" borderId="59" xfId="2" applyFont="1" applyFill="1" applyBorder="1" applyAlignment="1">
      <alignment vertical="center" wrapText="1"/>
    </xf>
    <xf numFmtId="44" fontId="3" fillId="4" borderId="18" xfId="2" applyFont="1" applyFill="1" applyBorder="1" applyAlignment="1">
      <alignment horizontal="right" vertical="center" wrapText="1"/>
    </xf>
    <xf numFmtId="0" fontId="1" fillId="0" borderId="17" xfId="0" applyFont="1" applyBorder="1" applyAlignment="1">
      <alignment horizontal="center" vertical="center" wrapText="1"/>
    </xf>
    <xf numFmtId="44" fontId="21" fillId="3" borderId="36" xfId="2" applyFont="1" applyFill="1" applyBorder="1" applyAlignment="1">
      <alignment vertical="center" wrapText="1"/>
    </xf>
    <xf numFmtId="44" fontId="3" fillId="4" borderId="16" xfId="2" applyFont="1" applyFill="1" applyBorder="1" applyAlignment="1">
      <alignment horizontal="right" vertical="center" wrapText="1"/>
    </xf>
    <xf numFmtId="44" fontId="22" fillId="4" borderId="22" xfId="2" applyFont="1" applyFill="1" applyBorder="1" applyAlignment="1">
      <alignment horizontal="right" vertical="center" wrapText="1"/>
    </xf>
    <xf numFmtId="0" fontId="3" fillId="0" borderId="33" xfId="0" applyFont="1" applyFill="1" applyBorder="1" applyAlignment="1">
      <alignment horizontal="center" vertical="center" wrapText="1"/>
    </xf>
    <xf numFmtId="0" fontId="3" fillId="0" borderId="13" xfId="0" applyFont="1" applyFill="1" applyBorder="1" applyAlignment="1">
      <alignment horizontal="center" vertical="center" wrapText="1"/>
    </xf>
    <xf numFmtId="44" fontId="3" fillId="0" borderId="34" xfId="2" applyFont="1" applyFill="1" applyBorder="1" applyAlignment="1">
      <alignment horizontal="center" vertical="center" wrapText="1"/>
    </xf>
    <xf numFmtId="0" fontId="1" fillId="0" borderId="0" xfId="0" applyFont="1" applyAlignment="1">
      <alignment horizontal="center" vertical="center"/>
    </xf>
    <xf numFmtId="0" fontId="18" fillId="0" borderId="0" xfId="0" applyFont="1" applyAlignment="1">
      <alignment horizontal="left" vertical="center"/>
    </xf>
    <xf numFmtId="0" fontId="18" fillId="0" borderId="0" xfId="0" applyFont="1" applyAlignment="1">
      <alignment vertical="center"/>
    </xf>
    <xf numFmtId="0" fontId="18" fillId="0" borderId="0" xfId="0" applyFont="1" applyFill="1" applyAlignment="1">
      <alignment vertical="center"/>
    </xf>
    <xf numFmtId="44" fontId="1" fillId="0" borderId="18" xfId="2" applyFont="1" applyFill="1" applyBorder="1" applyAlignment="1">
      <alignment vertical="center"/>
    </xf>
    <xf numFmtId="44" fontId="3" fillId="4" borderId="20" xfId="2" applyFont="1" applyFill="1" applyBorder="1" applyAlignment="1">
      <alignment horizontal="center" vertical="center"/>
    </xf>
    <xf numFmtId="44" fontId="3" fillId="4" borderId="20" xfId="1" applyNumberFormat="1" applyFont="1" applyFill="1" applyBorder="1" applyAlignment="1">
      <alignment horizontal="center" vertical="center"/>
    </xf>
    <xf numFmtId="44" fontId="3" fillId="4" borderId="57" xfId="1" applyNumberFormat="1" applyFont="1" applyFill="1" applyBorder="1" applyAlignment="1">
      <alignment horizontal="center" vertical="center"/>
    </xf>
    <xf numFmtId="0" fontId="1" fillId="0" borderId="43" xfId="1" applyFont="1" applyFill="1" applyBorder="1" applyAlignment="1">
      <alignment horizontal="center" vertical="center" wrapText="1"/>
    </xf>
    <xf numFmtId="0" fontId="1" fillId="0" borderId="51" xfId="1" applyFont="1" applyFill="1" applyBorder="1" applyAlignment="1">
      <alignment horizontal="left" vertical="center"/>
    </xf>
    <xf numFmtId="167" fontId="1" fillId="0" borderId="51" xfId="3" applyNumberFormat="1" applyFont="1" applyFill="1" applyBorder="1" applyAlignment="1">
      <alignment horizontal="center" vertical="center"/>
    </xf>
    <xf numFmtId="166" fontId="1" fillId="0" borderId="51" xfId="1" applyNumberFormat="1" applyFont="1" applyFill="1" applyBorder="1" applyAlignment="1">
      <alignment horizontal="center" vertical="center"/>
    </xf>
    <xf numFmtId="44" fontId="1" fillId="0" borderId="51" xfId="2" applyFont="1" applyFill="1" applyBorder="1" applyAlignment="1">
      <alignment horizontal="center" vertical="center"/>
    </xf>
    <xf numFmtId="166" fontId="1" fillId="0" borderId="75" xfId="1" applyNumberFormat="1" applyFont="1" applyFill="1" applyBorder="1" applyAlignment="1">
      <alignment horizontal="center" vertical="center"/>
    </xf>
    <xf numFmtId="0" fontId="1" fillId="0" borderId="23" xfId="1" applyFont="1" applyFill="1" applyBorder="1" applyAlignment="1">
      <alignment horizontal="left" vertical="center"/>
    </xf>
    <xf numFmtId="167" fontId="1" fillId="0" borderId="66" xfId="3" applyNumberFormat="1" applyFont="1" applyFill="1" applyBorder="1" applyAlignment="1">
      <alignment horizontal="center" vertical="center"/>
    </xf>
    <xf numFmtId="0" fontId="1" fillId="0" borderId="66" xfId="1" applyNumberFormat="1" applyFont="1" applyFill="1" applyBorder="1" applyAlignment="1">
      <alignment horizontal="left" vertical="center"/>
    </xf>
    <xf numFmtId="167" fontId="1" fillId="0" borderId="66" xfId="3" applyNumberFormat="1" applyFont="1" applyBorder="1" applyAlignment="1">
      <alignment horizontal="center" vertical="center"/>
    </xf>
    <xf numFmtId="44" fontId="1" fillId="0" borderId="66" xfId="3" applyFont="1" applyBorder="1" applyAlignment="1">
      <alignment horizontal="center" vertical="center"/>
    </xf>
    <xf numFmtId="44" fontId="1" fillId="0" borderId="66" xfId="2" applyFont="1" applyBorder="1" applyAlignment="1">
      <alignment horizontal="center" vertical="center"/>
    </xf>
    <xf numFmtId="44" fontId="1" fillId="0" borderId="55" xfId="3"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3" borderId="1" xfId="0" applyFont="1" applyFill="1" applyBorder="1" applyAlignment="1">
      <alignment vertical="center"/>
    </xf>
    <xf numFmtId="44" fontId="3" fillId="0" borderId="0" xfId="2" applyFont="1" applyFill="1" applyBorder="1" applyAlignment="1">
      <alignment horizontal="center" vertical="center" wrapText="1"/>
    </xf>
    <xf numFmtId="0" fontId="3" fillId="5" borderId="1" xfId="0" applyFont="1" applyFill="1" applyBorder="1" applyAlignment="1">
      <alignment horizontal="center" vertical="center" wrapText="1"/>
    </xf>
    <xf numFmtId="0" fontId="1" fillId="0" borderId="60" xfId="0" applyFont="1" applyFill="1" applyBorder="1" applyAlignment="1">
      <alignment horizontal="center" vertical="center"/>
    </xf>
    <xf numFmtId="0" fontId="1" fillId="0" borderId="44" xfId="0" quotePrefix="1" applyNumberFormat="1" applyFont="1" applyFill="1" applyBorder="1" applyAlignment="1">
      <alignment horizontal="center" vertical="center" wrapText="1"/>
    </xf>
    <xf numFmtId="49" fontId="1" fillId="0" borderId="44" xfId="0" applyNumberFormat="1" applyFont="1" applyFill="1" applyBorder="1" applyAlignment="1">
      <alignment horizontal="center" vertical="center" wrapText="1"/>
    </xf>
    <xf numFmtId="0" fontId="1" fillId="0" borderId="44" xfId="0" quotePrefix="1" applyFont="1" applyFill="1" applyBorder="1" applyAlignment="1">
      <alignment horizontal="center" vertical="center"/>
    </xf>
    <xf numFmtId="0" fontId="21" fillId="0" borderId="76" xfId="0" applyFont="1" applyFill="1" applyBorder="1" applyAlignment="1">
      <alignment horizontal="center" vertical="center" wrapText="1"/>
    </xf>
    <xf numFmtId="0" fontId="21" fillId="3" borderId="77" xfId="0" applyFont="1" applyFill="1" applyBorder="1" applyAlignment="1">
      <alignment vertical="center" wrapText="1"/>
    </xf>
    <xf numFmtId="0" fontId="21" fillId="3" borderId="77" xfId="0" applyFont="1" applyFill="1" applyBorder="1" applyAlignment="1">
      <alignment horizontal="center" vertical="center" wrapText="1"/>
    </xf>
    <xf numFmtId="44" fontId="21" fillId="3" borderId="78" xfId="2" applyFont="1" applyFill="1" applyBorder="1" applyAlignment="1">
      <alignment vertical="center" wrapText="1"/>
    </xf>
    <xf numFmtId="44" fontId="3" fillId="4" borderId="61" xfId="2" applyFont="1" applyFill="1" applyBorder="1" applyAlignment="1">
      <alignment horizontal="right" vertical="center" wrapText="1"/>
    </xf>
    <xf numFmtId="0" fontId="1" fillId="0" borderId="17"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74" xfId="0" applyFont="1" applyFill="1" applyBorder="1" applyAlignment="1">
      <alignment horizontal="left" vertical="center" wrapText="1"/>
    </xf>
    <xf numFmtId="0" fontId="1" fillId="0" borderId="74" xfId="0" applyFont="1" applyFill="1" applyBorder="1" applyAlignment="1">
      <alignment horizontal="center" vertical="center"/>
    </xf>
    <xf numFmtId="165" fontId="1" fillId="0" borderId="74" xfId="0" applyNumberFormat="1" applyFont="1" applyFill="1" applyBorder="1" applyAlignment="1">
      <alignment horizontal="center" vertical="center"/>
    </xf>
    <xf numFmtId="0" fontId="1" fillId="0" borderId="74" xfId="0" applyNumberFormat="1" applyFont="1" applyFill="1" applyBorder="1" applyAlignment="1">
      <alignment horizontal="center" vertical="center"/>
    </xf>
    <xf numFmtId="0" fontId="1" fillId="0" borderId="18" xfId="0" applyFont="1" applyFill="1" applyBorder="1" applyAlignment="1">
      <alignment horizontal="center" vertical="center"/>
    </xf>
    <xf numFmtId="0" fontId="1" fillId="0" borderId="74" xfId="0" applyNumberFormat="1"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6" borderId="25" xfId="0" applyFont="1" applyFill="1" applyBorder="1" applyAlignment="1">
      <alignment horizontal="center" vertical="center" wrapText="1"/>
    </xf>
    <xf numFmtId="49" fontId="3" fillId="0" borderId="83" xfId="0" applyNumberFormat="1" applyFont="1" applyFill="1" applyBorder="1" applyAlignment="1">
      <alignment horizontal="center" vertical="center"/>
    </xf>
    <xf numFmtId="0" fontId="3" fillId="0" borderId="83" xfId="0" applyFont="1" applyFill="1" applyBorder="1" applyAlignment="1">
      <alignment horizontal="center" vertical="center"/>
    </xf>
    <xf numFmtId="0" fontId="1" fillId="0" borderId="74" xfId="0" applyFont="1" applyFill="1" applyBorder="1" applyAlignment="1">
      <alignment horizontal="center" vertical="center" wrapText="1"/>
    </xf>
    <xf numFmtId="0" fontId="1" fillId="0" borderId="21" xfId="0" applyFont="1" applyFill="1" applyBorder="1" applyAlignment="1">
      <alignment horizontal="center" vertical="center"/>
    </xf>
    <xf numFmtId="0" fontId="3" fillId="0" borderId="0" xfId="0" applyFont="1" applyFill="1" applyAlignment="1">
      <alignment horizontal="center" vertical="center"/>
    </xf>
    <xf numFmtId="0" fontId="1" fillId="0" borderId="21" xfId="0" applyFont="1" applyFill="1" applyBorder="1" applyAlignment="1">
      <alignment horizontal="center" vertical="center" wrapText="1"/>
    </xf>
    <xf numFmtId="49" fontId="1" fillId="0" borderId="21" xfId="0" quotePrefix="1" applyNumberFormat="1"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lignment horizontal="center" vertical="center" wrapText="1"/>
    </xf>
    <xf numFmtId="0" fontId="0" fillId="0" borderId="44" xfId="0" applyFill="1" applyBorder="1" applyAlignment="1">
      <alignment horizontal="center" vertical="center"/>
    </xf>
    <xf numFmtId="44" fontId="2" fillId="3" borderId="44" xfId="2" applyFont="1" applyFill="1" applyBorder="1" applyAlignment="1">
      <alignment horizontal="right" vertical="center" wrapText="1"/>
    </xf>
    <xf numFmtId="44" fontId="0" fillId="0" borderId="44" xfId="2" applyFont="1" applyBorder="1" applyAlignment="1">
      <alignment vertical="center"/>
    </xf>
    <xf numFmtId="44" fontId="1" fillId="3" borderId="44" xfId="2" applyFont="1" applyFill="1" applyBorder="1" applyAlignment="1">
      <alignment vertical="center"/>
    </xf>
    <xf numFmtId="44" fontId="0" fillId="3" borderId="44" xfId="2" applyFont="1" applyFill="1" applyBorder="1" applyAlignment="1">
      <alignment vertical="center"/>
    </xf>
    <xf numFmtId="44" fontId="0" fillId="0" borderId="44" xfId="2" applyFont="1" applyFill="1" applyBorder="1" applyAlignment="1">
      <alignment vertical="center"/>
    </xf>
    <xf numFmtId="44" fontId="0" fillId="3" borderId="44" xfId="2" applyFont="1" applyFill="1" applyBorder="1" applyAlignment="1">
      <alignment horizontal="right" vertical="center"/>
    </xf>
    <xf numFmtId="44" fontId="1" fillId="0" borderId="44" xfId="2" applyFont="1" applyFill="1" applyBorder="1" applyAlignment="1">
      <alignment vertical="center"/>
    </xf>
    <xf numFmtId="0" fontId="0" fillId="0" borderId="74" xfId="0" applyFill="1" applyBorder="1" applyAlignment="1">
      <alignment horizontal="center" vertical="center"/>
    </xf>
    <xf numFmtId="44" fontId="2" fillId="3" borderId="74" xfId="2" applyFont="1" applyFill="1" applyBorder="1" applyAlignment="1">
      <alignment horizontal="right" vertical="center" wrapText="1"/>
    </xf>
    <xf numFmtId="44" fontId="0" fillId="0" borderId="74" xfId="2" applyFont="1" applyBorder="1" applyAlignment="1">
      <alignment vertical="center"/>
    </xf>
    <xf numFmtId="0" fontId="3" fillId="5" borderId="52" xfId="0" applyFont="1" applyFill="1" applyBorder="1" applyAlignment="1">
      <alignment horizontal="center" vertical="center"/>
    </xf>
    <xf numFmtId="0" fontId="3" fillId="5" borderId="25" xfId="0" applyFont="1" applyFill="1" applyBorder="1" applyAlignment="1">
      <alignment horizontal="center" vertical="center"/>
    </xf>
    <xf numFmtId="44" fontId="3" fillId="5" borderId="25" xfId="2" applyFont="1" applyFill="1" applyBorder="1" applyAlignment="1">
      <alignment horizontal="center" vertical="center" wrapText="1"/>
    </xf>
    <xf numFmtId="44" fontId="3" fillId="5" borderId="26" xfId="2" applyFont="1" applyFill="1" applyBorder="1" applyAlignment="1">
      <alignment horizontal="center" vertical="center" wrapText="1"/>
    </xf>
    <xf numFmtId="0" fontId="0" fillId="0" borderId="85" xfId="0" applyFill="1" applyBorder="1" applyAlignment="1">
      <alignment horizontal="center" vertical="center"/>
    </xf>
    <xf numFmtId="44" fontId="2" fillId="3" borderId="85" xfId="2" applyFont="1" applyFill="1" applyBorder="1" applyAlignment="1">
      <alignment horizontal="right" vertical="center" wrapText="1"/>
    </xf>
    <xf numFmtId="44" fontId="1" fillId="0" borderId="85" xfId="2" applyFont="1" applyFill="1" applyBorder="1" applyAlignment="1">
      <alignment vertical="center"/>
    </xf>
    <xf numFmtId="44" fontId="3" fillId="0" borderId="74" xfId="2" applyFont="1" applyBorder="1" applyAlignment="1">
      <alignment vertical="center"/>
    </xf>
    <xf numFmtId="0" fontId="3" fillId="0" borderId="0" xfId="4" applyFont="1" applyAlignment="1">
      <alignment horizontal="left" vertical="center"/>
    </xf>
    <xf numFmtId="0" fontId="1" fillId="0" borderId="0" xfId="4" applyFont="1" applyAlignment="1">
      <alignment vertical="center"/>
    </xf>
    <xf numFmtId="169" fontId="1" fillId="0" borderId="0" xfId="4" applyNumberFormat="1" applyFont="1" applyAlignment="1">
      <alignment horizontal="center" vertical="center" wrapText="1"/>
    </xf>
    <xf numFmtId="0" fontId="3" fillId="0" borderId="0" xfId="4" applyFont="1" applyAlignment="1">
      <alignment horizontal="center" vertical="center"/>
    </xf>
    <xf numFmtId="0" fontId="1" fillId="0" borderId="0" xfId="4" applyFont="1" applyAlignment="1">
      <alignment horizontal="center" vertical="center"/>
    </xf>
    <xf numFmtId="0" fontId="3" fillId="0" borderId="0" xfId="4" applyFont="1" applyAlignment="1">
      <alignment vertical="center"/>
    </xf>
    <xf numFmtId="0" fontId="24" fillId="0" borderId="0" xfId="4" applyFont="1"/>
    <xf numFmtId="0" fontId="3" fillId="0" borderId="82" xfId="4" applyFont="1" applyBorder="1" applyAlignment="1">
      <alignment horizontal="center" vertical="center" wrapText="1"/>
    </xf>
    <xf numFmtId="0" fontId="27" fillId="0" borderId="60" xfId="4" applyFont="1" applyBorder="1" applyAlignment="1">
      <alignment horizontal="center" vertical="center" wrapText="1"/>
    </xf>
    <xf numFmtId="0" fontId="27" fillId="3" borderId="74" xfId="4" applyFont="1" applyFill="1" applyBorder="1" applyAlignment="1">
      <alignment horizontal="center" vertical="center" wrapText="1"/>
    </xf>
    <xf numFmtId="0" fontId="27" fillId="3" borderId="51" xfId="4" applyFont="1" applyFill="1" applyBorder="1" applyAlignment="1">
      <alignment horizontal="center" vertical="center" wrapText="1"/>
    </xf>
    <xf numFmtId="0" fontId="27" fillId="3" borderId="89" xfId="4" applyFont="1" applyFill="1" applyBorder="1" applyAlignment="1">
      <alignment horizontal="center" vertical="center" wrapText="1"/>
    </xf>
    <xf numFmtId="14" fontId="28" fillId="3" borderId="74" xfId="4" applyNumberFormat="1" applyFont="1" applyFill="1" applyBorder="1" applyAlignment="1">
      <alignment horizontal="center" vertical="center" wrapText="1"/>
    </xf>
    <xf numFmtId="14" fontId="27" fillId="3" borderId="74" xfId="4" applyNumberFormat="1" applyFont="1" applyFill="1" applyBorder="1" applyAlignment="1">
      <alignment horizontal="center" vertical="center" wrapText="1"/>
    </xf>
    <xf numFmtId="0" fontId="29" fillId="3" borderId="74" xfId="4" applyFont="1" applyFill="1" applyBorder="1" applyAlignment="1">
      <alignment horizontal="center" vertical="center"/>
    </xf>
    <xf numFmtId="0" fontId="29" fillId="0" borderId="0" xfId="4" applyFont="1"/>
    <xf numFmtId="0" fontId="27" fillId="0" borderId="17" xfId="4" applyFont="1" applyBorder="1" applyAlignment="1">
      <alignment horizontal="center" vertical="center" wrapText="1"/>
    </xf>
    <xf numFmtId="0" fontId="27" fillId="3" borderId="23" xfId="4" applyFont="1" applyFill="1" applyBorder="1" applyAlignment="1">
      <alignment horizontal="center" vertical="center" wrapText="1"/>
    </xf>
    <xf numFmtId="0" fontId="27" fillId="3" borderId="1" xfId="4" applyFont="1" applyFill="1" applyBorder="1" applyAlignment="1">
      <alignment horizontal="center" vertical="center" wrapText="1"/>
    </xf>
    <xf numFmtId="0" fontId="27" fillId="3" borderId="90" xfId="4" applyFont="1" applyFill="1" applyBorder="1" applyAlignment="1">
      <alignment horizontal="center" vertical="center" wrapText="1"/>
    </xf>
    <xf numFmtId="14" fontId="28" fillId="3" borderId="1" xfId="4" applyNumberFormat="1" applyFont="1" applyFill="1" applyBorder="1" applyAlignment="1">
      <alignment horizontal="center" vertical="center" wrapText="1"/>
    </xf>
    <xf numFmtId="14" fontId="27" fillId="3" borderId="1" xfId="4" applyNumberFormat="1" applyFont="1" applyFill="1" applyBorder="1" applyAlignment="1">
      <alignment horizontal="center" vertical="center" wrapText="1"/>
    </xf>
    <xf numFmtId="0" fontId="29" fillId="3" borderId="1" xfId="4" applyFont="1" applyFill="1" applyBorder="1" applyAlignment="1">
      <alignment horizontal="center" vertical="center"/>
    </xf>
    <xf numFmtId="0" fontId="27" fillId="3" borderId="24" xfId="4" applyFont="1" applyFill="1" applyBorder="1" applyAlignment="1">
      <alignment horizontal="center" vertical="center" wrapText="1"/>
    </xf>
    <xf numFmtId="0" fontId="27" fillId="3" borderId="91" xfId="4" applyFont="1" applyFill="1" applyBorder="1" applyAlignment="1">
      <alignment horizontal="center" vertical="center" wrapText="1"/>
    </xf>
    <xf numFmtId="0" fontId="27" fillId="0" borderId="56" xfId="4" applyFont="1" applyBorder="1" applyAlignment="1">
      <alignment horizontal="center" vertical="center" wrapText="1"/>
    </xf>
    <xf numFmtId="0" fontId="27" fillId="3" borderId="92" xfId="4" applyFont="1" applyFill="1" applyBorder="1" applyAlignment="1">
      <alignment horizontal="center" vertical="center" wrapText="1"/>
    </xf>
    <xf numFmtId="0" fontId="29" fillId="3" borderId="93" xfId="4" applyFont="1" applyFill="1" applyBorder="1" applyAlignment="1">
      <alignment horizontal="center" vertical="center" wrapText="1"/>
    </xf>
    <xf numFmtId="0" fontId="27" fillId="3" borderId="93" xfId="4" applyFont="1" applyFill="1" applyBorder="1" applyAlignment="1">
      <alignment horizontal="center" vertical="center" wrapText="1"/>
    </xf>
    <xf numFmtId="170" fontId="29" fillId="3" borderId="93" xfId="4" applyNumberFormat="1" applyFont="1" applyFill="1" applyBorder="1" applyAlignment="1">
      <alignment horizontal="center" vertical="center" wrapText="1"/>
    </xf>
    <xf numFmtId="170" fontId="27" fillId="3" borderId="93" xfId="4" applyNumberFormat="1" applyFont="1" applyFill="1" applyBorder="1" applyAlignment="1">
      <alignment horizontal="center" vertical="center" wrapText="1"/>
    </xf>
    <xf numFmtId="0" fontId="29" fillId="3" borderId="94" xfId="4" applyFont="1" applyFill="1" applyBorder="1" applyAlignment="1">
      <alignment horizontal="center" vertical="center" wrapText="1"/>
    </xf>
    <xf numFmtId="0" fontId="27" fillId="3" borderId="20" xfId="4" applyFont="1" applyFill="1" applyBorder="1" applyAlignment="1">
      <alignment horizontal="center" vertical="center" wrapText="1"/>
    </xf>
    <xf numFmtId="14" fontId="27" fillId="3" borderId="20" xfId="4" applyNumberFormat="1" applyFont="1" applyFill="1" applyBorder="1" applyAlignment="1">
      <alignment horizontal="center" vertical="center" wrapText="1"/>
    </xf>
    <xf numFmtId="14" fontId="28" fillId="3" borderId="20" xfId="4" applyNumberFormat="1" applyFont="1" applyFill="1" applyBorder="1" applyAlignment="1">
      <alignment horizontal="center" vertical="center" wrapText="1"/>
    </xf>
    <xf numFmtId="0" fontId="29" fillId="3" borderId="20" xfId="4" applyFont="1" applyFill="1" applyBorder="1" applyAlignment="1">
      <alignment vertical="center"/>
    </xf>
    <xf numFmtId="170" fontId="28" fillId="3" borderId="93" xfId="4" applyNumberFormat="1" applyFont="1" applyFill="1" applyBorder="1" applyAlignment="1">
      <alignment horizontal="center" vertical="center" wrapText="1"/>
    </xf>
    <xf numFmtId="0" fontId="30" fillId="3" borderId="20" xfId="4" applyFont="1" applyFill="1" applyBorder="1" applyAlignment="1">
      <alignment horizontal="center" vertical="center"/>
    </xf>
    <xf numFmtId="0" fontId="3" fillId="0" borderId="0" xfId="4" applyFont="1"/>
    <xf numFmtId="0" fontId="32" fillId="0" borderId="0" xfId="4" applyFont="1" applyAlignment="1">
      <alignment horizontal="center"/>
    </xf>
    <xf numFmtId="0" fontId="32" fillId="0" borderId="0" xfId="4" applyFont="1"/>
    <xf numFmtId="44" fontId="1" fillId="0" borderId="0" xfId="2" applyFont="1" applyAlignment="1">
      <alignment vertical="center" wrapText="1"/>
    </xf>
    <xf numFmtId="0" fontId="3" fillId="8" borderId="12" xfId="0" applyFont="1" applyFill="1" applyBorder="1" applyAlignment="1">
      <alignment horizontal="center" vertical="center" wrapText="1"/>
    </xf>
    <xf numFmtId="0" fontId="3" fillId="8" borderId="14" xfId="0" applyFont="1" applyFill="1" applyBorder="1" applyAlignment="1">
      <alignment horizontal="center" vertical="center" wrapText="1"/>
    </xf>
    <xf numFmtId="44" fontId="3" fillId="8" borderId="14" xfId="2" applyFont="1" applyFill="1" applyBorder="1" applyAlignment="1">
      <alignment horizontal="center" vertical="center" wrapText="1"/>
    </xf>
    <xf numFmtId="44" fontId="3" fillId="8" borderId="16" xfId="2" applyFont="1" applyFill="1" applyBorder="1" applyAlignment="1">
      <alignment horizontal="center" vertical="center" wrapText="1"/>
    </xf>
    <xf numFmtId="0" fontId="3" fillId="0" borderId="0" xfId="0" applyFont="1" applyAlignment="1">
      <alignment vertical="center" wrapText="1"/>
    </xf>
    <xf numFmtId="0" fontId="1" fillId="0" borderId="1" xfId="0" applyFont="1" applyBorder="1" applyAlignment="1">
      <alignment vertical="center" wrapText="1"/>
    </xf>
    <xf numFmtId="44" fontId="1" fillId="0" borderId="1" xfId="2" applyFont="1" applyFill="1" applyBorder="1" applyAlignment="1">
      <alignment vertical="center" wrapText="1"/>
    </xf>
    <xf numFmtId="44" fontId="1" fillId="0" borderId="1" xfId="2" applyFont="1" applyBorder="1" applyAlignment="1">
      <alignment vertical="center" wrapText="1"/>
    </xf>
    <xf numFmtId="44" fontId="3" fillId="8" borderId="18" xfId="2" applyFont="1" applyFill="1" applyBorder="1" applyAlignment="1">
      <alignment vertical="center" wrapText="1"/>
    </xf>
    <xf numFmtId="44" fontId="1" fillId="0" borderId="0" xfId="0" applyNumberFormat="1" applyFont="1" applyAlignment="1">
      <alignment vertical="center" wrapText="1"/>
    </xf>
    <xf numFmtId="0" fontId="35" fillId="0" borderId="44" xfId="0" applyFont="1" applyFill="1" applyBorder="1" applyAlignment="1">
      <alignment horizontal="center" vertical="center" wrapText="1"/>
    </xf>
    <xf numFmtId="0" fontId="35" fillId="3" borderId="44" xfId="0" applyFont="1" applyFill="1" applyBorder="1" applyAlignment="1">
      <alignment horizontal="left" vertical="center" wrapText="1"/>
    </xf>
    <xf numFmtId="44" fontId="35" fillId="3" borderId="44" xfId="2" applyFont="1" applyFill="1" applyBorder="1" applyAlignment="1">
      <alignment horizontal="center" vertical="center" wrapText="1"/>
    </xf>
    <xf numFmtId="0" fontId="35" fillId="0" borderId="44" xfId="0" applyFont="1" applyBorder="1" applyAlignment="1">
      <alignment horizontal="center" vertical="center" wrapText="1"/>
    </xf>
    <xf numFmtId="44" fontId="33" fillId="4" borderId="1" xfId="2" applyFont="1" applyFill="1" applyBorder="1" applyAlignment="1">
      <alignment horizontal="center" vertical="center"/>
    </xf>
    <xf numFmtId="44" fontId="33" fillId="4" borderId="44" xfId="2" applyFont="1" applyFill="1" applyBorder="1" applyAlignment="1">
      <alignment horizontal="center" vertical="center"/>
    </xf>
    <xf numFmtId="44" fontId="33" fillId="5" borderId="44" xfId="2" applyFont="1" applyFill="1" applyBorder="1" applyAlignment="1">
      <alignment horizontal="center" vertical="center" wrapText="1"/>
    </xf>
    <xf numFmtId="0" fontId="33" fillId="5" borderId="44" xfId="0" applyFont="1" applyFill="1" applyBorder="1" applyAlignment="1">
      <alignment horizontal="center" vertical="center" wrapText="1"/>
    </xf>
    <xf numFmtId="0" fontId="35" fillId="3" borderId="44" xfId="0" applyFont="1" applyFill="1" applyBorder="1" applyAlignment="1">
      <alignment horizontal="center" vertical="center"/>
    </xf>
    <xf numFmtId="0" fontId="35" fillId="0" borderId="0" xfId="0" applyFont="1" applyFill="1" applyAlignment="1">
      <alignment horizontal="center" vertical="center"/>
    </xf>
    <xf numFmtId="0" fontId="35" fillId="0" borderId="44" xfId="0" applyFont="1" applyFill="1" applyBorder="1" applyAlignment="1">
      <alignment horizontal="center" vertical="center"/>
    </xf>
    <xf numFmtId="0" fontId="35" fillId="0" borderId="44" xfId="0" applyFont="1" applyBorder="1" applyAlignment="1">
      <alignment horizontal="center" vertical="center"/>
    </xf>
    <xf numFmtId="4" fontId="34" fillId="3" borderId="44" xfId="0" applyNumberFormat="1" applyFont="1" applyFill="1" applyBorder="1" applyAlignment="1">
      <alignment horizontal="center" vertical="center" wrapText="1"/>
    </xf>
    <xf numFmtId="0" fontId="36" fillId="0" borderId="0" xfId="0" applyFont="1" applyAlignment="1">
      <alignment vertical="center" wrapText="1"/>
    </xf>
    <xf numFmtId="0" fontId="34" fillId="3" borderId="44" xfId="0" applyFont="1" applyFill="1" applyBorder="1" applyAlignment="1">
      <alignment horizontal="center" vertical="center" wrapText="1"/>
    </xf>
    <xf numFmtId="164" fontId="33" fillId="4" borderId="1" xfId="2" applyNumberFormat="1" applyFont="1" applyFill="1" applyBorder="1" applyAlignment="1">
      <alignment horizontal="center" vertical="center"/>
    </xf>
    <xf numFmtId="164" fontId="33" fillId="0" borderId="0" xfId="0" applyNumberFormat="1" applyFont="1" applyFill="1" applyAlignment="1">
      <alignment horizontal="center" vertical="center"/>
    </xf>
    <xf numFmtId="0" fontId="33" fillId="0" borderId="0" xfId="0" applyFont="1" applyFill="1" applyBorder="1" applyAlignment="1">
      <alignment horizontal="center" vertical="center" wrapText="1"/>
    </xf>
    <xf numFmtId="44" fontId="33" fillId="0" borderId="0" xfId="2" applyFont="1" applyFill="1" applyBorder="1" applyAlignment="1">
      <alignment horizontal="center" vertical="center"/>
    </xf>
    <xf numFmtId="164" fontId="33" fillId="0" borderId="0" xfId="2" applyNumberFormat="1" applyFont="1" applyFill="1" applyBorder="1" applyAlignment="1">
      <alignment horizontal="center" vertical="center"/>
    </xf>
    <xf numFmtId="44" fontId="33" fillId="9" borderId="26" xfId="2" applyFont="1" applyFill="1" applyBorder="1" applyAlignment="1">
      <alignment horizontal="center" vertical="center"/>
    </xf>
    <xf numFmtId="0" fontId="35" fillId="0" borderId="0" xfId="0" applyFont="1" applyAlignment="1">
      <alignment horizontal="center" vertical="center"/>
    </xf>
    <xf numFmtId="0" fontId="35" fillId="0" borderId="3" xfId="0" applyFont="1" applyFill="1" applyBorder="1" applyAlignment="1">
      <alignment horizontal="left" vertical="center" wrapText="1"/>
    </xf>
    <xf numFmtId="0" fontId="35" fillId="0" borderId="3" xfId="0" applyFont="1" applyFill="1" applyBorder="1" applyAlignment="1">
      <alignment horizontal="center" vertical="center" wrapText="1"/>
    </xf>
    <xf numFmtId="0" fontId="35" fillId="0" borderId="0" xfId="0" applyFont="1" applyFill="1" applyBorder="1" applyAlignment="1">
      <alignment horizontal="center" vertical="center" wrapText="1"/>
    </xf>
    <xf numFmtId="164" fontId="34" fillId="0" borderId="0" xfId="0" applyNumberFormat="1" applyFont="1" applyAlignment="1">
      <alignment horizontal="center" vertical="center"/>
    </xf>
    <xf numFmtId="0" fontId="33" fillId="0" borderId="0" xfId="0" applyFont="1" applyAlignment="1">
      <alignment horizontal="center" vertical="center"/>
    </xf>
    <xf numFmtId="44" fontId="35" fillId="0" borderId="0" xfId="2" applyFont="1" applyAlignment="1">
      <alignment horizontal="center" vertical="center"/>
    </xf>
    <xf numFmtId="0" fontId="35" fillId="0" borderId="0" xfId="0" applyFont="1" applyAlignment="1">
      <alignment vertical="center"/>
    </xf>
    <xf numFmtId="0" fontId="35" fillId="0" borderId="0" xfId="0" applyFont="1" applyFill="1" applyAlignment="1">
      <alignment vertical="center"/>
    </xf>
    <xf numFmtId="0" fontId="35" fillId="3" borderId="0" xfId="0" applyFont="1" applyFill="1" applyAlignment="1">
      <alignment vertical="center"/>
    </xf>
    <xf numFmtId="0" fontId="36" fillId="0" borderId="0" xfId="0" applyFont="1" applyAlignment="1">
      <alignment horizontal="left" vertical="center" wrapText="1"/>
    </xf>
    <xf numFmtId="0" fontId="35" fillId="0" borderId="0" xfId="0" applyFont="1" applyAlignment="1">
      <alignment horizontal="left" vertical="center" wrapText="1"/>
    </xf>
    <xf numFmtId="168" fontId="3" fillId="0" borderId="95" xfId="0" applyNumberFormat="1" applyFont="1" applyBorder="1"/>
    <xf numFmtId="0" fontId="3" fillId="5" borderId="12" xfId="0" applyFont="1" applyFill="1" applyBorder="1"/>
    <xf numFmtId="0" fontId="3" fillId="5" borderId="14" xfId="0" applyFont="1" applyFill="1" applyBorder="1"/>
    <xf numFmtId="0" fontId="3" fillId="5" borderId="16" xfId="0" applyFont="1" applyFill="1" applyBorder="1"/>
    <xf numFmtId="0" fontId="3" fillId="5" borderId="17" xfId="0" applyFont="1" applyFill="1" applyBorder="1" applyAlignment="1">
      <alignment vertical="center" wrapText="1"/>
    </xf>
    <xf numFmtId="0" fontId="1" fillId="0" borderId="17" xfId="0" applyFont="1" applyBorder="1" applyAlignment="1">
      <alignment horizontal="left" vertical="center" wrapText="1"/>
    </xf>
    <xf numFmtId="43" fontId="1" fillId="0" borderId="18" xfId="10" applyFont="1" applyFill="1" applyBorder="1" applyAlignment="1">
      <alignment horizontal="center"/>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21" xfId="0" applyFont="1" applyBorder="1" applyAlignment="1">
      <alignment horizontal="center" vertical="center" wrapText="1"/>
    </xf>
    <xf numFmtId="43" fontId="1" fillId="0" borderId="22" xfId="10" applyFont="1" applyFill="1" applyBorder="1" applyAlignment="1">
      <alignment horizontal="center"/>
    </xf>
    <xf numFmtId="0" fontId="2" fillId="0" borderId="44" xfId="0" applyFont="1" applyFill="1" applyBorder="1" applyAlignment="1">
      <alignment horizontal="left" vertical="center" wrapText="1"/>
    </xf>
    <xf numFmtId="44" fontId="3" fillId="8" borderId="22" xfId="2" applyFont="1" applyFill="1" applyBorder="1" applyAlignment="1">
      <alignment vertical="center" wrapText="1"/>
    </xf>
    <xf numFmtId="14" fontId="1" fillId="0" borderId="1" xfId="0" applyNumberFormat="1" applyFont="1" applyBorder="1" applyAlignment="1">
      <alignment horizontal="center" vertical="center"/>
    </xf>
    <xf numFmtId="0" fontId="1" fillId="0" borderId="1" xfId="0" applyFont="1" applyBorder="1" applyAlignment="1">
      <alignment wrapText="1"/>
    </xf>
    <xf numFmtId="0" fontId="1" fillId="0" borderId="17" xfId="0" applyFont="1" applyBorder="1" applyAlignment="1">
      <alignment horizontal="center" vertical="center"/>
    </xf>
    <xf numFmtId="0" fontId="1" fillId="0" borderId="17" xfId="0" applyFont="1" applyBorder="1" applyAlignment="1">
      <alignment vertical="center"/>
    </xf>
    <xf numFmtId="0" fontId="1" fillId="0" borderId="7" xfId="0" applyFont="1" applyBorder="1" applyAlignment="1">
      <alignment horizontal="left" wrapText="1"/>
    </xf>
    <xf numFmtId="44" fontId="3" fillId="8" borderId="1" xfId="2" applyFont="1" applyFill="1" applyBorder="1" applyAlignment="1">
      <alignment vertical="center" wrapText="1"/>
    </xf>
    <xf numFmtId="44" fontId="1" fillId="0" borderId="1" xfId="2" applyFont="1" applyBorder="1" applyAlignment="1">
      <alignment vertical="center"/>
    </xf>
    <xf numFmtId="44" fontId="3" fillId="8" borderId="21" xfId="2" applyFont="1" applyFill="1" applyBorder="1" applyAlignment="1">
      <alignment vertical="center" wrapText="1"/>
    </xf>
    <xf numFmtId="44" fontId="1" fillId="0" borderId="18" xfId="2" applyFont="1" applyFill="1" applyBorder="1" applyAlignment="1">
      <alignment horizontal="center" vertical="center"/>
    </xf>
    <xf numFmtId="0" fontId="3" fillId="0" borderId="22" xfId="4" applyFont="1" applyBorder="1" applyAlignment="1">
      <alignment horizontal="center" vertical="center" wrapText="1"/>
    </xf>
    <xf numFmtId="0" fontId="3" fillId="0" borderId="21" xfId="4" applyFont="1" applyBorder="1" applyAlignment="1">
      <alignment horizontal="center" vertical="center" wrapText="1"/>
    </xf>
    <xf numFmtId="0" fontId="35" fillId="0" borderId="44" xfId="0" applyFont="1" applyFill="1" applyBorder="1" applyAlignment="1">
      <alignment horizontal="left" vertical="center" wrapText="1"/>
    </xf>
    <xf numFmtId="4" fontId="34" fillId="0" borderId="44" xfId="0" applyNumberFormat="1" applyFont="1" applyFill="1" applyBorder="1" applyAlignment="1">
      <alignment horizontal="center" vertical="center" wrapText="1"/>
    </xf>
    <xf numFmtId="44" fontId="35" fillId="0" borderId="44" xfId="2" applyFont="1" applyFill="1" applyBorder="1" applyAlignment="1">
      <alignment horizontal="center" vertical="center" wrapText="1"/>
    </xf>
    <xf numFmtId="0" fontId="34" fillId="0" borderId="44" xfId="0" applyFont="1" applyFill="1" applyBorder="1" applyAlignment="1">
      <alignment horizontal="center" vertical="center"/>
    </xf>
    <xf numFmtId="0" fontId="35" fillId="3" borderId="44" xfId="0" applyFont="1" applyFill="1" applyBorder="1" applyAlignment="1">
      <alignment vertical="center"/>
    </xf>
    <xf numFmtId="0" fontId="35" fillId="3" borderId="44" xfId="0" applyFont="1" applyFill="1" applyBorder="1" applyAlignment="1">
      <alignment vertical="center" wrapText="1"/>
    </xf>
    <xf numFmtId="0" fontId="35" fillId="0" borderId="44" xfId="0" applyFont="1" applyFill="1" applyBorder="1" applyAlignment="1">
      <alignment vertical="center"/>
    </xf>
    <xf numFmtId="164" fontId="35" fillId="3" borderId="44" xfId="0" applyNumberFormat="1" applyFont="1" applyFill="1" applyBorder="1" applyAlignment="1">
      <alignment horizontal="center" vertical="center" wrapText="1"/>
    </xf>
    <xf numFmtId="44" fontId="34" fillId="3" borderId="44" xfId="2" applyFont="1" applyFill="1" applyBorder="1" applyAlignment="1">
      <alignment horizontal="center" vertical="center" wrapText="1"/>
    </xf>
    <xf numFmtId="0" fontId="35" fillId="0" borderId="44" xfId="0" applyFont="1" applyBorder="1" applyAlignment="1">
      <alignment vertical="center" wrapText="1"/>
    </xf>
    <xf numFmtId="14" fontId="35" fillId="0" borderId="44" xfId="0" applyNumberFormat="1" applyFont="1" applyBorder="1" applyAlignment="1">
      <alignment horizontal="center" vertical="center" wrapText="1"/>
    </xf>
    <xf numFmtId="0" fontId="37" fillId="0" borderId="44" xfId="0" applyFont="1" applyBorder="1" applyAlignment="1">
      <alignment horizontal="left" vertical="center" wrapText="1"/>
    </xf>
    <xf numFmtId="0" fontId="38" fillId="0" borderId="44" xfId="0" applyFont="1" applyBorder="1" applyAlignment="1">
      <alignment horizontal="center" vertical="center" wrapText="1"/>
    </xf>
    <xf numFmtId="0" fontId="37" fillId="0" borderId="44" xfId="0" applyFont="1" applyBorder="1" applyAlignment="1">
      <alignment horizontal="center" vertical="center" wrapText="1"/>
    </xf>
    <xf numFmtId="44" fontId="37" fillId="0" borderId="44" xfId="2" applyFont="1" applyBorder="1" applyAlignment="1">
      <alignment horizontal="center" vertical="center" wrapText="1"/>
    </xf>
    <xf numFmtId="44" fontId="39" fillId="0" borderId="44" xfId="2" applyFont="1" applyBorder="1" applyAlignment="1">
      <alignment horizontal="center" vertical="center" wrapText="1"/>
    </xf>
    <xf numFmtId="8" fontId="1" fillId="0" borderId="0" xfId="0" applyNumberFormat="1" applyFont="1" applyFill="1" applyAlignment="1">
      <alignment vertical="center"/>
    </xf>
    <xf numFmtId="0" fontId="1" fillId="3" borderId="96" xfId="0" applyFont="1" applyFill="1" applyBorder="1" applyAlignment="1">
      <alignment vertical="center" wrapText="1"/>
    </xf>
    <xf numFmtId="0" fontId="1" fillId="3" borderId="96" xfId="0" applyFont="1" applyFill="1" applyBorder="1" applyAlignment="1">
      <alignment horizontal="center" vertical="center" wrapText="1"/>
    </xf>
    <xf numFmtId="0" fontId="1" fillId="3" borderId="96" xfId="0" applyFont="1" applyFill="1" applyBorder="1" applyAlignment="1">
      <alignment vertical="center"/>
    </xf>
    <xf numFmtId="0" fontId="1" fillId="3" borderId="96" xfId="0" applyFont="1" applyFill="1" applyBorder="1" applyAlignment="1">
      <alignment horizontal="center" vertical="center"/>
    </xf>
    <xf numFmtId="0" fontId="21" fillId="0" borderId="17" xfId="0" applyFont="1" applyFill="1" applyBorder="1" applyAlignment="1">
      <alignment horizontal="center" vertical="center" wrapText="1"/>
    </xf>
    <xf numFmtId="0" fontId="21" fillId="3" borderId="96" xfId="0" applyFont="1" applyFill="1" applyBorder="1" applyAlignment="1">
      <alignment vertical="center" wrapText="1"/>
    </xf>
    <xf numFmtId="0" fontId="21" fillId="3" borderId="96" xfId="0" applyFont="1" applyFill="1" applyBorder="1" applyAlignment="1">
      <alignment horizontal="center" vertical="center" wrapText="1"/>
    </xf>
    <xf numFmtId="44" fontId="21" fillId="3" borderId="18" xfId="2" applyFont="1" applyFill="1" applyBorder="1" applyAlignment="1">
      <alignment vertical="center" wrapText="1"/>
    </xf>
    <xf numFmtId="0" fontId="36" fillId="3" borderId="44" xfId="0" applyFont="1" applyFill="1" applyBorder="1" applyAlignment="1">
      <alignment horizontal="left" vertical="center" wrapText="1"/>
    </xf>
    <xf numFmtId="0" fontId="28" fillId="4" borderId="1" xfId="4" applyFont="1" applyFill="1" applyBorder="1" applyAlignment="1">
      <alignment horizontal="center" vertical="center" wrapText="1"/>
    </xf>
    <xf numFmtId="0" fontId="28" fillId="4" borderId="1" xfId="4" applyFont="1" applyFill="1" applyBorder="1" applyAlignment="1">
      <alignment horizontal="center" vertical="center"/>
    </xf>
    <xf numFmtId="0" fontId="28" fillId="4" borderId="93" xfId="4" applyFont="1" applyFill="1" applyBorder="1" applyAlignment="1">
      <alignment horizontal="center" vertical="center" wrapText="1"/>
    </xf>
    <xf numFmtId="0" fontId="24" fillId="0" borderId="0" xfId="4" applyFont="1" applyAlignment="1">
      <alignment horizontal="center" vertical="center"/>
    </xf>
    <xf numFmtId="0" fontId="28" fillId="3" borderId="74" xfId="4" applyFont="1" applyFill="1" applyBorder="1" applyAlignment="1">
      <alignment horizontal="center" vertical="center"/>
    </xf>
    <xf numFmtId="0" fontId="27" fillId="3" borderId="11" xfId="4" applyFont="1" applyFill="1" applyBorder="1" applyAlignment="1">
      <alignment horizontal="center" vertical="center" wrapText="1"/>
    </xf>
    <xf numFmtId="0" fontId="28" fillId="4" borderId="11" xfId="4" applyFont="1" applyFill="1" applyBorder="1" applyAlignment="1">
      <alignment horizontal="center" vertical="center" wrapText="1"/>
    </xf>
    <xf numFmtId="0" fontId="28" fillId="3" borderId="61" xfId="4" applyFont="1" applyFill="1" applyBorder="1" applyAlignment="1">
      <alignment horizontal="center" vertical="center"/>
    </xf>
    <xf numFmtId="0" fontId="29" fillId="0" borderId="0" xfId="4" applyFont="1" applyBorder="1" applyAlignment="1">
      <alignment horizontal="center" vertical="center"/>
    </xf>
    <xf numFmtId="0" fontId="27" fillId="3" borderId="96" xfId="4" applyFont="1" applyFill="1" applyBorder="1" applyAlignment="1">
      <alignment horizontal="center" vertical="center" wrapText="1"/>
    </xf>
    <xf numFmtId="0" fontId="28" fillId="4" borderId="96" xfId="4" applyFont="1" applyFill="1" applyBorder="1" applyAlignment="1">
      <alignment horizontal="center" vertical="center" wrapText="1"/>
    </xf>
    <xf numFmtId="0" fontId="27" fillId="3" borderId="85" xfId="4" applyFont="1" applyFill="1" applyBorder="1" applyAlignment="1">
      <alignment horizontal="center" vertical="center" wrapText="1"/>
    </xf>
    <xf numFmtId="14" fontId="28" fillId="3" borderId="85" xfId="4" applyNumberFormat="1" applyFont="1" applyFill="1" applyBorder="1" applyAlignment="1">
      <alignment horizontal="center" vertical="center" wrapText="1"/>
    </xf>
    <xf numFmtId="14" fontId="27" fillId="3" borderId="85" xfId="4" applyNumberFormat="1" applyFont="1" applyFill="1" applyBorder="1" applyAlignment="1">
      <alignment horizontal="center" vertical="center" wrapText="1"/>
    </xf>
    <xf numFmtId="0" fontId="29" fillId="3" borderId="85" xfId="4" applyFont="1" applyFill="1" applyBorder="1" applyAlignment="1">
      <alignment horizontal="center" vertical="center"/>
    </xf>
    <xf numFmtId="0" fontId="27" fillId="0" borderId="85" xfId="4" applyFont="1" applyBorder="1" applyAlignment="1">
      <alignment horizontal="center" vertical="center" wrapText="1"/>
    </xf>
    <xf numFmtId="0" fontId="28" fillId="4" borderId="85" xfId="4" applyFont="1" applyFill="1" applyBorder="1" applyAlignment="1">
      <alignment horizontal="center" vertical="center"/>
    </xf>
    <xf numFmtId="14" fontId="28" fillId="0" borderId="85" xfId="4" applyNumberFormat="1" applyFont="1" applyBorder="1" applyAlignment="1">
      <alignment horizontal="center" vertical="center" wrapText="1"/>
    </xf>
    <xf numFmtId="14" fontId="27" fillId="0" borderId="85" xfId="4" applyNumberFormat="1" applyFont="1" applyBorder="1" applyAlignment="1">
      <alignment horizontal="center" vertical="center" wrapText="1"/>
    </xf>
    <xf numFmtId="0" fontId="29" fillId="0" borderId="85" xfId="4" applyFont="1" applyBorder="1" applyAlignment="1">
      <alignment horizontal="center" vertical="center"/>
    </xf>
    <xf numFmtId="0" fontId="30" fillId="3" borderId="57" xfId="4" applyFont="1" applyFill="1" applyBorder="1" applyAlignment="1">
      <alignment horizontal="center" vertical="center"/>
    </xf>
    <xf numFmtId="0" fontId="28" fillId="3" borderId="1" xfId="4" applyFont="1" applyFill="1" applyBorder="1" applyAlignment="1">
      <alignment horizontal="center" vertical="center"/>
    </xf>
    <xf numFmtId="0" fontId="28" fillId="3" borderId="18" xfId="4" applyFont="1" applyFill="1" applyBorder="1" applyAlignment="1">
      <alignment horizontal="center" vertical="center"/>
    </xf>
    <xf numFmtId="0" fontId="28" fillId="3" borderId="85" xfId="4" applyFont="1" applyFill="1" applyBorder="1" applyAlignment="1">
      <alignment horizontal="center" vertical="center"/>
    </xf>
    <xf numFmtId="0" fontId="28" fillId="0" borderId="85" xfId="4" applyFont="1" applyBorder="1" applyAlignment="1">
      <alignment horizontal="center" vertical="center"/>
    </xf>
    <xf numFmtId="0" fontId="28" fillId="0" borderId="55" xfId="4" applyFont="1" applyBorder="1" applyAlignment="1">
      <alignment horizontal="center" vertical="center"/>
    </xf>
    <xf numFmtId="0" fontId="1" fillId="3" borderId="74" xfId="0" applyNumberFormat="1" applyFont="1" applyFill="1" applyBorder="1" applyAlignment="1">
      <alignment horizontal="center" vertical="center"/>
    </xf>
    <xf numFmtId="8" fontId="33" fillId="3" borderId="44" xfId="0" applyNumberFormat="1" applyFont="1" applyFill="1" applyBorder="1" applyAlignment="1">
      <alignment horizontal="center" vertical="center" wrapText="1"/>
    </xf>
    <xf numFmtId="0" fontId="1" fillId="0" borderId="96" xfId="1" applyNumberFormat="1" applyFont="1" applyFill="1" applyBorder="1" applyAlignment="1">
      <alignment horizontal="left" vertical="center"/>
    </xf>
    <xf numFmtId="167" fontId="1" fillId="0" borderId="96" xfId="3" applyNumberFormat="1" applyFont="1" applyFill="1" applyBorder="1" applyAlignment="1">
      <alignment horizontal="center" vertical="center"/>
    </xf>
    <xf numFmtId="0" fontId="1" fillId="0" borderId="96" xfId="1" applyNumberFormat="1" applyFont="1" applyFill="1" applyBorder="1" applyAlignment="1">
      <alignment horizontal="left" vertical="center" wrapText="1"/>
    </xf>
    <xf numFmtId="0" fontId="33" fillId="5" borderId="44" xfId="0" applyFont="1" applyFill="1" applyBorder="1" applyAlignment="1">
      <alignment horizontal="left" vertical="center" wrapText="1"/>
    </xf>
    <xf numFmtId="44" fontId="33" fillId="0" borderId="44" xfId="2" applyFont="1" applyFill="1" applyBorder="1" applyAlignment="1">
      <alignment horizontal="center" vertical="center" wrapText="1"/>
    </xf>
    <xf numFmtId="0" fontId="33" fillId="0" borderId="44" xfId="0" applyFont="1" applyFill="1" applyBorder="1" applyAlignment="1">
      <alignment horizontal="center" vertical="center" wrapText="1"/>
    </xf>
    <xf numFmtId="0" fontId="33" fillId="3" borderId="44" xfId="0" applyFont="1" applyFill="1" applyBorder="1" applyAlignment="1">
      <alignment horizontal="center" vertical="center" wrapText="1"/>
    </xf>
    <xf numFmtId="0" fontId="35" fillId="3" borderId="44" xfId="0" applyFont="1" applyFill="1" applyBorder="1" applyAlignment="1">
      <alignment horizontal="center" vertical="center" wrapText="1"/>
    </xf>
    <xf numFmtId="0" fontId="1" fillId="0" borderId="96" xfId="0" applyFont="1" applyBorder="1" applyAlignment="1">
      <alignment vertical="center" wrapText="1"/>
    </xf>
    <xf numFmtId="0" fontId="1" fillId="0" borderId="96" xfId="0" applyFont="1" applyBorder="1" applyAlignment="1">
      <alignment horizontal="center" vertical="center" wrapText="1"/>
    </xf>
    <xf numFmtId="0" fontId="1" fillId="0" borderId="11" xfId="0" applyFont="1" applyBorder="1" applyAlignment="1">
      <alignment vertical="center" wrapText="1"/>
    </xf>
    <xf numFmtId="0" fontId="1" fillId="0" borderId="11" xfId="0" applyFont="1" applyBorder="1" applyAlignment="1">
      <alignment horizontal="center" vertical="center" wrapText="1"/>
    </xf>
    <xf numFmtId="44" fontId="1" fillId="0" borderId="99" xfId="2" applyFont="1" applyBorder="1" applyAlignment="1">
      <alignment vertical="center" wrapText="1"/>
    </xf>
    <xf numFmtId="0" fontId="35" fillId="3" borderId="44" xfId="0" applyFont="1" applyFill="1" applyBorder="1" applyAlignment="1">
      <alignment horizontal="center" vertical="center" wrapText="1"/>
    </xf>
    <xf numFmtId="44" fontId="27" fillId="3" borderId="74" xfId="2" applyFont="1" applyFill="1" applyBorder="1" applyAlignment="1">
      <alignment horizontal="center" vertical="center" wrapText="1"/>
    </xf>
    <xf numFmtId="44" fontId="27" fillId="3" borderId="1" xfId="2" applyFont="1" applyFill="1" applyBorder="1" applyAlignment="1">
      <alignment horizontal="center" vertical="center" wrapText="1"/>
    </xf>
    <xf numFmtId="44" fontId="27" fillId="3" borderId="85" xfId="2" applyFont="1" applyFill="1" applyBorder="1" applyAlignment="1">
      <alignment horizontal="center" vertical="center" wrapText="1"/>
    </xf>
    <xf numFmtId="44" fontId="27" fillId="0" borderId="85" xfId="2" applyFont="1" applyBorder="1" applyAlignment="1">
      <alignment horizontal="center" vertical="center" wrapText="1"/>
    </xf>
    <xf numFmtId="44" fontId="27" fillId="3" borderId="93" xfId="2" applyFont="1" applyFill="1" applyBorder="1" applyAlignment="1">
      <alignment horizontal="center" vertical="center" wrapText="1"/>
    </xf>
    <xf numFmtId="44" fontId="24" fillId="0" borderId="0" xfId="2" applyFont="1"/>
    <xf numFmtId="44" fontId="33" fillId="3" borderId="1" xfId="2" applyFont="1" applyFill="1" applyBorder="1" applyAlignment="1">
      <alignment horizontal="center" vertical="center" wrapText="1"/>
    </xf>
    <xf numFmtId="0" fontId="33" fillId="0" borderId="44" xfId="0" applyFont="1" applyFill="1" applyBorder="1" applyAlignment="1">
      <alignment horizontal="center" vertical="center"/>
    </xf>
    <xf numFmtId="44" fontId="33" fillId="0" borderId="1" xfId="2" applyFont="1" applyFill="1" applyBorder="1" applyAlignment="1">
      <alignment horizontal="center" vertical="center"/>
    </xf>
    <xf numFmtId="0" fontId="40" fillId="0" borderId="44" xfId="0" applyFont="1" applyBorder="1" applyAlignment="1">
      <alignment horizontal="center" vertical="center" wrapText="1"/>
    </xf>
    <xf numFmtId="0" fontId="35" fillId="2" borderId="44" xfId="0" applyFont="1" applyFill="1" applyBorder="1" applyAlignment="1">
      <alignment horizontal="center" vertical="center" wrapText="1"/>
    </xf>
    <xf numFmtId="4" fontId="34" fillId="0" borderId="44" xfId="0" applyNumberFormat="1" applyFont="1" applyBorder="1" applyAlignment="1">
      <alignment vertical="center" wrapText="1"/>
    </xf>
    <xf numFmtId="0" fontId="34" fillId="0" borderId="44" xfId="0" applyFont="1" applyBorder="1" applyAlignment="1">
      <alignment horizontal="center" vertical="center" wrapText="1"/>
    </xf>
    <xf numFmtId="44" fontId="33" fillId="0" borderId="1" xfId="2" applyFont="1" applyFill="1" applyBorder="1" applyAlignment="1">
      <alignment horizontal="center" vertical="center" wrapText="1"/>
    </xf>
    <xf numFmtId="164" fontId="33" fillId="0" borderId="44" xfId="0" applyNumberFormat="1" applyFont="1" applyFill="1" applyBorder="1" applyAlignment="1">
      <alignment horizontal="center" vertical="center" wrapText="1"/>
    </xf>
    <xf numFmtId="172" fontId="37" fillId="0" borderId="7" xfId="15" applyFont="1" applyFill="1" applyBorder="1" applyAlignment="1">
      <alignment horizontal="center" vertical="center"/>
    </xf>
    <xf numFmtId="44" fontId="1" fillId="3" borderId="44" xfId="2" applyFont="1" applyFill="1" applyBorder="1" applyAlignment="1">
      <alignment horizontal="center" vertical="center" wrapText="1"/>
    </xf>
    <xf numFmtId="0" fontId="35" fillId="0" borderId="1" xfId="0" applyFont="1" applyFill="1" applyBorder="1" applyAlignment="1">
      <alignment horizontal="center" vertical="center" wrapText="1"/>
    </xf>
    <xf numFmtId="0" fontId="33" fillId="0" borderId="1" xfId="0" applyFont="1" applyFill="1" applyBorder="1" applyAlignment="1">
      <alignment horizontal="center" vertical="center"/>
    </xf>
    <xf numFmtId="4" fontId="34" fillId="3" borderId="1" xfId="0" applyNumberFormat="1" applyFont="1" applyFill="1" applyBorder="1" applyAlignment="1">
      <alignment horizontal="center" vertical="center" wrapText="1"/>
    </xf>
    <xf numFmtId="44" fontId="35" fillId="10" borderId="1" xfId="2" applyFont="1" applyFill="1" applyBorder="1" applyAlignment="1" applyProtection="1">
      <alignment horizontal="center" vertical="center" wrapText="1"/>
    </xf>
    <xf numFmtId="0" fontId="35" fillId="10" borderId="1" xfId="0" applyFont="1" applyFill="1" applyBorder="1" applyAlignment="1">
      <alignment horizontal="left" vertical="center" wrapText="1"/>
    </xf>
    <xf numFmtId="0" fontId="35" fillId="10" borderId="1" xfId="0" applyFont="1" applyFill="1" applyBorder="1" applyAlignment="1">
      <alignment horizontal="center" vertical="center" wrapText="1"/>
    </xf>
    <xf numFmtId="0" fontId="35" fillId="3" borderId="44" xfId="0" applyFont="1" applyFill="1" applyBorder="1" applyAlignment="1">
      <alignment horizontal="center" vertical="center" wrapText="1"/>
    </xf>
    <xf numFmtId="0" fontId="27" fillId="0" borderId="1" xfId="4" applyFont="1" applyFill="1" applyBorder="1" applyAlignment="1">
      <alignment horizontal="center" vertical="center" wrapText="1"/>
    </xf>
    <xf numFmtId="0" fontId="27" fillId="0" borderId="23" xfId="4" applyFont="1" applyFill="1" applyBorder="1" applyAlignment="1">
      <alignment horizontal="center" vertical="center" wrapText="1"/>
    </xf>
    <xf numFmtId="0" fontId="27" fillId="0" borderId="90" xfId="4" applyFont="1" applyFill="1" applyBorder="1" applyAlignment="1">
      <alignment horizontal="center" vertical="center" wrapText="1"/>
    </xf>
    <xf numFmtId="14" fontId="28" fillId="0" borderId="1" xfId="4" applyNumberFormat="1" applyFont="1" applyFill="1" applyBorder="1" applyAlignment="1">
      <alignment horizontal="center" vertical="center" wrapText="1"/>
    </xf>
    <xf numFmtId="44" fontId="27" fillId="0" borderId="1" xfId="2" applyFont="1" applyFill="1" applyBorder="1" applyAlignment="1">
      <alignment horizontal="center" vertical="center" wrapText="1"/>
    </xf>
    <xf numFmtId="0" fontId="27" fillId="0" borderId="1" xfId="4" applyFont="1" applyFill="1" applyBorder="1" applyAlignment="1">
      <alignment vertical="center"/>
    </xf>
    <xf numFmtId="0" fontId="28" fillId="0" borderId="1" xfId="4" applyFont="1" applyFill="1" applyBorder="1" applyAlignment="1">
      <alignment horizontal="center" vertical="center"/>
    </xf>
    <xf numFmtId="0" fontId="30" fillId="0" borderId="1" xfId="4" applyFont="1" applyFill="1" applyBorder="1" applyAlignment="1">
      <alignment horizontal="center" vertical="center"/>
    </xf>
    <xf numFmtId="0" fontId="28" fillId="0" borderId="18" xfId="4" applyFont="1" applyFill="1" applyBorder="1" applyAlignment="1">
      <alignment horizontal="center" vertical="center"/>
    </xf>
    <xf numFmtId="0" fontId="29" fillId="0" borderId="0" xfId="4" applyFont="1" applyFill="1"/>
    <xf numFmtId="0" fontId="35" fillId="3" borderId="44" xfId="0" applyFont="1" applyFill="1" applyBorder="1" applyAlignment="1">
      <alignment horizontal="center" vertical="center" wrapText="1"/>
    </xf>
    <xf numFmtId="0" fontId="1" fillId="0" borderId="22" xfId="0" applyFont="1" applyFill="1" applyBorder="1" applyAlignment="1">
      <alignment horizontal="center" vertical="center"/>
    </xf>
    <xf numFmtId="0" fontId="1" fillId="0" borderId="21" xfId="0" applyFont="1" applyFill="1" applyBorder="1" applyAlignment="1">
      <alignment horizontal="left" vertical="center" wrapText="1"/>
    </xf>
    <xf numFmtId="0" fontId="35" fillId="3" borderId="1" xfId="0" applyFont="1" applyFill="1" applyBorder="1" applyAlignment="1">
      <alignment horizontal="center" vertical="center" wrapText="1"/>
    </xf>
    <xf numFmtId="0" fontId="35" fillId="3" borderId="1" xfId="0" applyFont="1" applyFill="1" applyBorder="1" applyAlignment="1">
      <alignment horizontal="center" vertical="center"/>
    </xf>
    <xf numFmtId="44" fontId="35" fillId="3" borderId="44" xfId="2" applyFont="1" applyFill="1" applyBorder="1" applyAlignment="1">
      <alignment horizontal="center" vertical="center"/>
    </xf>
    <xf numFmtId="0" fontId="35" fillId="3" borderId="44" xfId="0" applyFont="1" applyFill="1" applyBorder="1" applyAlignment="1">
      <alignment horizontal="center" vertical="center" wrapText="1"/>
    </xf>
    <xf numFmtId="173" fontId="42" fillId="0" borderId="7" xfId="0" applyNumberFormat="1" applyFont="1" applyBorder="1" applyAlignment="1">
      <alignment horizontal="right" wrapText="1"/>
    </xf>
    <xf numFmtId="44" fontId="1" fillId="3" borderId="18" xfId="2" applyFont="1" applyFill="1" applyBorder="1" applyAlignment="1">
      <alignment horizontal="center" vertical="center"/>
    </xf>
    <xf numFmtId="4" fontId="42" fillId="3" borderId="36" xfId="0" applyNumberFormat="1" applyFont="1" applyFill="1" applyBorder="1" applyAlignment="1">
      <alignment horizontal="right" wrapText="1"/>
    </xf>
    <xf numFmtId="0" fontId="1" fillId="0" borderId="85" xfId="0" applyFont="1" applyFill="1" applyBorder="1" applyAlignment="1">
      <alignment horizontal="left" vertical="center" wrapText="1"/>
    </xf>
    <xf numFmtId="0" fontId="1" fillId="0" borderId="5" xfId="0" applyFont="1" applyBorder="1" applyAlignment="1">
      <alignment horizontal="center" vertical="center"/>
    </xf>
    <xf numFmtId="0" fontId="1" fillId="0" borderId="9" xfId="0" applyFont="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9" xfId="0" applyFont="1" applyFill="1" applyBorder="1" applyAlignment="1">
      <alignment horizontal="center" vertical="center"/>
    </xf>
    <xf numFmtId="0" fontId="33" fillId="9" borderId="52" xfId="0" applyFont="1" applyFill="1" applyBorder="1" applyAlignment="1">
      <alignment horizontal="center" vertical="center" wrapText="1"/>
    </xf>
    <xf numFmtId="0" fontId="33" fillId="9" borderId="25" xfId="0" applyFont="1" applyFill="1" applyBorder="1" applyAlignment="1">
      <alignment horizontal="center" vertical="center" wrapText="1"/>
    </xf>
    <xf numFmtId="0" fontId="33" fillId="7" borderId="44" xfId="0" applyFont="1" applyFill="1" applyBorder="1" applyAlignment="1">
      <alignment horizontal="center" vertical="center" wrapText="1"/>
    </xf>
    <xf numFmtId="0" fontId="33" fillId="5" borderId="44" xfId="0" applyFont="1" applyFill="1" applyBorder="1" applyAlignment="1">
      <alignment horizontal="left" vertical="center" wrapText="1"/>
    </xf>
    <xf numFmtId="0" fontId="33" fillId="4" borderId="1" xfId="0" applyFont="1" applyFill="1" applyBorder="1" applyAlignment="1">
      <alignment horizontal="center" vertical="center" wrapText="1"/>
    </xf>
    <xf numFmtId="0" fontId="33" fillId="4" borderId="44" xfId="0" applyFont="1" applyFill="1" applyBorder="1" applyAlignment="1">
      <alignment horizontal="center" vertical="center" wrapText="1"/>
    </xf>
    <xf numFmtId="0" fontId="35" fillId="3" borderId="44" xfId="0" applyFont="1" applyFill="1" applyBorder="1" applyAlignment="1">
      <alignment horizontal="center" vertical="center" wrapText="1"/>
    </xf>
    <xf numFmtId="0" fontId="33" fillId="0" borderId="44" xfId="0" applyFont="1" applyFill="1" applyBorder="1" applyAlignment="1">
      <alignment horizontal="center" vertical="center" wrapText="1"/>
    </xf>
    <xf numFmtId="0" fontId="33" fillId="0" borderId="0" xfId="0" applyFont="1" applyBorder="1" applyAlignment="1">
      <alignment horizontal="center" vertical="center"/>
    </xf>
    <xf numFmtId="0" fontId="33" fillId="3" borderId="44" xfId="0" applyFont="1" applyFill="1" applyBorder="1" applyAlignment="1">
      <alignment horizontal="center" vertical="center" wrapText="1"/>
    </xf>
    <xf numFmtId="0" fontId="33" fillId="2" borderId="44" xfId="0" applyFont="1" applyFill="1" applyBorder="1" applyAlignment="1">
      <alignment horizontal="center" vertical="center" wrapText="1"/>
    </xf>
    <xf numFmtId="44" fontId="33" fillId="0" borderId="103" xfId="2" applyFont="1" applyFill="1" applyBorder="1" applyAlignment="1">
      <alignment horizontal="center" vertical="center" wrapText="1"/>
    </xf>
    <xf numFmtId="44" fontId="33" fillId="0" borderId="11" xfId="2" applyFont="1" applyFill="1" applyBorder="1" applyAlignment="1">
      <alignment horizontal="center" vertical="center" wrapText="1"/>
    </xf>
    <xf numFmtId="164" fontId="33" fillId="0" borderId="44" xfId="0" applyNumberFormat="1" applyFont="1" applyFill="1" applyBorder="1" applyAlignment="1">
      <alignment horizontal="center" vertical="center" wrapText="1"/>
    </xf>
    <xf numFmtId="44" fontId="33" fillId="0" borderId="85" xfId="2" applyFont="1" applyFill="1" applyBorder="1" applyAlignment="1">
      <alignment horizontal="center" vertical="center" wrapText="1"/>
    </xf>
    <xf numFmtId="0" fontId="3" fillId="4" borderId="28" xfId="0" applyFont="1" applyFill="1" applyBorder="1" applyAlignment="1">
      <alignment horizontal="center" vertical="center" wrapText="1"/>
    </xf>
    <xf numFmtId="0" fontId="3" fillId="4" borderId="73" xfId="0" applyFont="1" applyFill="1" applyBorder="1" applyAlignment="1">
      <alignment horizontal="center" vertical="center" wrapText="1"/>
    </xf>
    <xf numFmtId="0" fontId="22" fillId="4" borderId="30" xfId="0" applyFont="1" applyFill="1" applyBorder="1" applyAlignment="1">
      <alignment horizontal="center" vertical="center" wrapText="1"/>
    </xf>
    <xf numFmtId="0" fontId="22" fillId="4" borderId="32" xfId="0" applyFont="1" applyFill="1" applyBorder="1" applyAlignment="1">
      <alignment horizontal="center" vertical="center" wrapText="1"/>
    </xf>
    <xf numFmtId="0" fontId="3" fillId="4" borderId="79" xfId="0" applyFont="1" applyFill="1" applyBorder="1" applyAlignment="1">
      <alignment horizontal="center" vertical="center" wrapText="1"/>
    </xf>
    <xf numFmtId="0" fontId="3" fillId="4" borderId="80" xfId="0" applyFont="1" applyFill="1" applyBorder="1" applyAlignment="1">
      <alignment horizontal="center" vertical="center" wrapText="1"/>
    </xf>
    <xf numFmtId="0" fontId="3" fillId="4" borderId="81" xfId="0" applyFont="1" applyFill="1" applyBorder="1" applyAlignment="1">
      <alignment horizontal="center" vertical="center" wrapText="1"/>
    </xf>
    <xf numFmtId="0" fontId="3" fillId="4" borderId="70" xfId="0" applyFont="1" applyFill="1" applyBorder="1" applyAlignment="1">
      <alignment horizontal="center" vertical="center" wrapText="1"/>
    </xf>
    <xf numFmtId="0" fontId="3" fillId="4" borderId="71" xfId="0" applyFont="1" applyFill="1" applyBorder="1" applyAlignment="1">
      <alignment horizontal="center" vertical="center" wrapText="1"/>
    </xf>
    <xf numFmtId="0" fontId="3" fillId="4" borderId="72"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97" xfId="0" applyFont="1" applyFill="1" applyBorder="1" applyAlignment="1">
      <alignment horizontal="center" vertical="center" wrapText="1"/>
    </xf>
    <xf numFmtId="0" fontId="6" fillId="3" borderId="98"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3" fillId="4" borderId="32" xfId="0" applyFont="1" applyFill="1" applyBorder="1" applyAlignment="1">
      <alignment horizontal="center" vertical="center" wrapText="1"/>
    </xf>
    <xf numFmtId="0" fontId="3" fillId="5" borderId="67"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68" xfId="0" applyFont="1" applyFill="1" applyBorder="1" applyAlignment="1">
      <alignment horizontal="left" vertical="center" wrapText="1"/>
    </xf>
    <xf numFmtId="0" fontId="3" fillId="4" borderId="67" xfId="0" applyFont="1" applyFill="1" applyBorder="1" applyAlignment="1">
      <alignment horizontal="center" vertical="center" wrapText="1"/>
    </xf>
    <xf numFmtId="0" fontId="3" fillId="4" borderId="39"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96"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44" xfId="0" applyFont="1" applyFill="1" applyBorder="1" applyAlignment="1">
      <alignment horizontal="center" vertical="center" wrapText="1"/>
    </xf>
    <xf numFmtId="0" fontId="3" fillId="5" borderId="65" xfId="0" applyFont="1" applyFill="1" applyBorder="1" applyAlignment="1">
      <alignment horizontal="left" vertical="center" wrapText="1"/>
    </xf>
    <xf numFmtId="0" fontId="3" fillId="5" borderId="15" xfId="0" applyFont="1" applyFill="1" applyBorder="1" applyAlignment="1">
      <alignment horizontal="left" vertical="center" wrapText="1"/>
    </xf>
    <xf numFmtId="0" fontId="3" fillId="5" borderId="69"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3" fillId="5" borderId="14"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52" xfId="0" applyFont="1" applyFill="1" applyBorder="1" applyAlignment="1">
      <alignment horizontal="left" vertical="center" wrapText="1"/>
    </xf>
    <xf numFmtId="0" fontId="3" fillId="5" borderId="25" xfId="0" applyFont="1" applyFill="1" applyBorder="1" applyAlignment="1">
      <alignment horizontal="left" vertical="center" wrapText="1"/>
    </xf>
    <xf numFmtId="0" fontId="3" fillId="5" borderId="26"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6" fillId="0" borderId="6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61"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7"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3"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6" fillId="3" borderId="42"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41"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47" xfId="0" applyFont="1" applyFill="1" applyBorder="1" applyAlignment="1">
      <alignment horizontal="center" vertical="center" wrapText="1"/>
    </xf>
    <xf numFmtId="0" fontId="3" fillId="4" borderId="48" xfId="0" applyFont="1" applyFill="1" applyBorder="1" applyAlignment="1">
      <alignment horizontal="center" vertical="center" wrapText="1"/>
    </xf>
    <xf numFmtId="0" fontId="3" fillId="4" borderId="49" xfId="0" applyFont="1" applyFill="1" applyBorder="1" applyAlignment="1">
      <alignment horizontal="center" vertical="center" wrapText="1"/>
    </xf>
    <xf numFmtId="44" fontId="3" fillId="7" borderId="4" xfId="2" applyFont="1" applyFill="1" applyBorder="1" applyAlignment="1">
      <alignment horizontal="center" vertical="center" wrapText="1"/>
    </xf>
    <xf numFmtId="44" fontId="3" fillId="7" borderId="9" xfId="2" applyFont="1" applyFill="1" applyBorder="1" applyAlignment="1">
      <alignment horizontal="center" vertical="center" wrapText="1"/>
    </xf>
    <xf numFmtId="0" fontId="5" fillId="0" borderId="0" xfId="0" applyFont="1" applyFill="1" applyBorder="1" applyAlignment="1">
      <alignment horizontal="center" vertical="center" wrapText="1"/>
    </xf>
    <xf numFmtId="0" fontId="3" fillId="4" borderId="52" xfId="0" applyFont="1" applyFill="1" applyBorder="1" applyAlignment="1">
      <alignment horizontal="center" vertical="center"/>
    </xf>
    <xf numFmtId="0" fontId="3" fillId="4" borderId="25" xfId="0" applyFont="1" applyFill="1" applyBorder="1" applyAlignment="1">
      <alignment horizontal="center" vertical="center"/>
    </xf>
    <xf numFmtId="0" fontId="1" fillId="0" borderId="0" xfId="0" applyFont="1" applyFill="1" applyBorder="1" applyAlignment="1">
      <alignment horizontal="left" vertical="center" wrapText="1"/>
    </xf>
    <xf numFmtId="0" fontId="3" fillId="4" borderId="70" xfId="1" applyNumberFormat="1" applyFont="1" applyFill="1" applyBorder="1" applyAlignment="1">
      <alignment horizontal="center" vertical="center"/>
    </xf>
    <xf numFmtId="0" fontId="3" fillId="4" borderId="71" xfId="1" applyNumberFormat="1" applyFont="1" applyFill="1" applyBorder="1" applyAlignment="1">
      <alignment horizontal="center" vertical="center"/>
    </xf>
    <xf numFmtId="0" fontId="20" fillId="0" borderId="27" xfId="0" applyFont="1" applyFill="1" applyBorder="1" applyAlignment="1">
      <alignment horizontal="center" vertical="center"/>
    </xf>
    <xf numFmtId="0" fontId="20" fillId="0" borderId="0" xfId="0" applyFont="1" applyFill="1" applyBorder="1" applyAlignment="1">
      <alignment horizontal="center" vertical="center"/>
    </xf>
    <xf numFmtId="0" fontId="8" fillId="5" borderId="4" xfId="0" applyFont="1" applyFill="1" applyBorder="1" applyAlignment="1">
      <alignment horizontal="center" vertical="center"/>
    </xf>
    <xf numFmtId="0" fontId="8" fillId="5" borderId="5" xfId="0" applyFont="1" applyFill="1" applyBorder="1" applyAlignment="1">
      <alignment horizontal="center" vertical="center"/>
    </xf>
    <xf numFmtId="0" fontId="8" fillId="5" borderId="9" xfId="0" applyFont="1" applyFill="1" applyBorder="1" applyAlignment="1">
      <alignment horizontal="center" vertical="center"/>
    </xf>
    <xf numFmtId="0" fontId="25" fillId="0" borderId="0" xfId="0" applyFont="1" applyAlignment="1">
      <alignment horizontal="center" vertical="center"/>
    </xf>
    <xf numFmtId="0" fontId="3" fillId="5" borderId="4" xfId="4" applyFont="1" applyFill="1" applyBorder="1" applyAlignment="1">
      <alignment horizontal="left" vertical="center" wrapText="1"/>
    </xf>
    <xf numFmtId="0" fontId="3" fillId="5" borderId="5" xfId="4" applyFont="1" applyFill="1" applyBorder="1" applyAlignment="1">
      <alignment horizontal="left" vertical="center" wrapText="1"/>
    </xf>
    <xf numFmtId="0" fontId="3" fillId="5" borderId="9" xfId="4" applyFont="1" applyFill="1" applyBorder="1" applyAlignment="1">
      <alignment horizontal="left" vertical="center" wrapText="1"/>
    </xf>
    <xf numFmtId="0" fontId="3" fillId="0" borderId="14" xfId="4" applyFont="1" applyBorder="1" applyAlignment="1">
      <alignment horizontal="center" vertical="center" wrapText="1"/>
    </xf>
    <xf numFmtId="0" fontId="3" fillId="0" borderId="96" xfId="4" applyFont="1" applyBorder="1" applyAlignment="1">
      <alignment horizontal="center" vertical="center" wrapText="1"/>
    </xf>
    <xf numFmtId="0" fontId="3" fillId="0" borderId="21" xfId="4" applyFont="1" applyBorder="1" applyAlignment="1">
      <alignment horizontal="center" vertical="center" wrapText="1"/>
    </xf>
    <xf numFmtId="0" fontId="3" fillId="0" borderId="13" xfId="4" applyFont="1" applyBorder="1" applyAlignment="1">
      <alignment horizontal="center" vertical="center" wrapText="1"/>
    </xf>
    <xf numFmtId="0" fontId="3" fillId="0" borderId="88" xfId="4" applyFont="1" applyBorder="1" applyAlignment="1">
      <alignment horizontal="center" vertical="center" wrapText="1"/>
    </xf>
    <xf numFmtId="0" fontId="3" fillId="0" borderId="20" xfId="4" applyFont="1" applyBorder="1" applyAlignment="1">
      <alignment horizontal="center" vertical="center" wrapText="1"/>
    </xf>
    <xf numFmtId="44" fontId="3" fillId="0" borderId="14" xfId="2" applyFont="1" applyBorder="1" applyAlignment="1">
      <alignment horizontal="center" vertical="center" wrapText="1"/>
    </xf>
    <xf numFmtId="44" fontId="3" fillId="0" borderId="96" xfId="2" applyFont="1" applyBorder="1" applyAlignment="1">
      <alignment horizontal="center" vertical="center" wrapText="1"/>
    </xf>
    <xf numFmtId="44" fontId="3" fillId="0" borderId="21" xfId="2" applyFont="1" applyBorder="1" applyAlignment="1">
      <alignment horizontal="center" vertical="center" wrapText="1"/>
    </xf>
    <xf numFmtId="0" fontId="3" fillId="0" borderId="84" xfId="4" applyFont="1" applyBorder="1" applyAlignment="1">
      <alignment horizontal="center" vertical="center" wrapText="1"/>
    </xf>
    <xf numFmtId="0" fontId="3" fillId="0" borderId="86" xfId="4" applyFont="1" applyBorder="1" applyAlignment="1">
      <alignment horizontal="center" vertical="center" wrapText="1"/>
    </xf>
    <xf numFmtId="0" fontId="3" fillId="0" borderId="87" xfId="4" applyFont="1" applyBorder="1" applyAlignment="1">
      <alignment horizontal="center" vertical="center" wrapText="1"/>
    </xf>
    <xf numFmtId="0" fontId="3" fillId="0" borderId="15" xfId="4" applyFont="1" applyBorder="1" applyAlignment="1">
      <alignment horizontal="center" vertical="center" wrapText="1"/>
    </xf>
    <xf numFmtId="0" fontId="3" fillId="0" borderId="69" xfId="4" applyFont="1" applyBorder="1" applyAlignment="1">
      <alignment horizontal="center" vertical="center" wrapText="1"/>
    </xf>
    <xf numFmtId="0" fontId="3" fillId="0" borderId="100" xfId="4" applyFont="1" applyBorder="1" applyAlignment="1">
      <alignment horizontal="center" vertical="center" wrapText="1"/>
    </xf>
    <xf numFmtId="0" fontId="3" fillId="0" borderId="101" xfId="4" applyFont="1" applyBorder="1" applyAlignment="1">
      <alignment horizontal="center" vertical="center" wrapText="1"/>
    </xf>
    <xf numFmtId="0" fontId="3" fillId="0" borderId="102" xfId="4" applyFont="1" applyBorder="1" applyAlignment="1">
      <alignment horizontal="center" vertical="center" wrapText="1"/>
    </xf>
    <xf numFmtId="0" fontId="6" fillId="0" borderId="0" xfId="4" applyFont="1" applyAlignment="1">
      <alignment horizontal="right" vertical="center"/>
    </xf>
    <xf numFmtId="0" fontId="3" fillId="0" borderId="52" xfId="4" applyFont="1" applyBorder="1" applyAlignment="1">
      <alignment horizontal="center" vertical="center"/>
    </xf>
    <xf numFmtId="0" fontId="3" fillId="0" borderId="25" xfId="4" applyFont="1" applyBorder="1" applyAlignment="1">
      <alignment horizontal="center" vertical="center"/>
    </xf>
    <xf numFmtId="0" fontId="3" fillId="0" borderId="26" xfId="4" applyFont="1" applyBorder="1" applyAlignment="1">
      <alignment horizontal="center" vertical="center"/>
    </xf>
    <xf numFmtId="0" fontId="3" fillId="0" borderId="12" xfId="4" applyFont="1" applyBorder="1" applyAlignment="1">
      <alignment horizontal="center" vertical="center" wrapText="1"/>
    </xf>
    <xf numFmtId="0" fontId="3" fillId="0" borderId="17" xfId="4" applyFont="1" applyBorder="1" applyAlignment="1">
      <alignment horizontal="center" vertical="center" wrapText="1"/>
    </xf>
    <xf numFmtId="0" fontId="3" fillId="0" borderId="19" xfId="4" applyFont="1" applyBorder="1" applyAlignment="1">
      <alignment horizontal="center" vertical="center" wrapText="1"/>
    </xf>
    <xf numFmtId="0" fontId="13" fillId="6" borderId="4" xfId="0" applyFont="1" applyFill="1" applyBorder="1" applyAlignment="1">
      <alignment horizontal="center" vertical="center"/>
    </xf>
    <xf numFmtId="0" fontId="13" fillId="6" borderId="5" xfId="0" applyFont="1" applyFill="1" applyBorder="1" applyAlignment="1">
      <alignment horizontal="center" vertical="center"/>
    </xf>
    <xf numFmtId="0" fontId="13" fillId="6" borderId="9" xfId="0" applyFont="1" applyFill="1" applyBorder="1" applyAlignment="1">
      <alignment horizontal="center" vertical="center"/>
    </xf>
    <xf numFmtId="0" fontId="11" fillId="0" borderId="0" xfId="0" applyFont="1" applyAlignment="1">
      <alignment horizontal="center" vertical="center" wrapText="1"/>
    </xf>
    <xf numFmtId="0" fontId="3" fillId="8" borderId="19" xfId="0" applyFont="1" applyFill="1" applyBorder="1" applyAlignment="1">
      <alignment horizontal="center" vertical="center" wrapText="1"/>
    </xf>
    <xf numFmtId="0" fontId="3" fillId="8" borderId="21"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8" borderId="17"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1" fillId="0" borderId="0" xfId="0" applyFont="1" applyAlignment="1">
      <alignment horizontal="center" vertical="center" wrapText="1"/>
    </xf>
  </cellXfs>
  <cellStyles count="16">
    <cellStyle name="Dziesiętny" xfId="10" builtinId="3"/>
    <cellStyle name="Excel Built-in Normal" xfId="15" xr:uid="{9D2FA131-433A-477B-8118-614975019F6B}"/>
    <cellStyle name="Normalny" xfId="0" builtinId="0"/>
    <cellStyle name="Normalny 2" xfId="1" xr:uid="{00000000-0005-0000-0000-000001000000}"/>
    <cellStyle name="Normalny 3" xfId="4" xr:uid="{00000000-0005-0000-0000-000002000000}"/>
    <cellStyle name="Normalny 4" xfId="5" xr:uid="{00000000-0005-0000-0000-000003000000}"/>
    <cellStyle name="Walutowy" xfId="2" builtinId="4"/>
    <cellStyle name="Walutowy 2" xfId="3" xr:uid="{00000000-0005-0000-0000-000005000000}"/>
    <cellStyle name="Walutowy 2 2" xfId="7" xr:uid="{00000000-0005-0000-0000-000006000000}"/>
    <cellStyle name="Walutowy 2 3" xfId="9" xr:uid="{00000000-0005-0000-0000-000007000000}"/>
    <cellStyle name="Walutowy 2 4" xfId="12" xr:uid="{A9628A5F-4B71-47FC-A0D0-8BFFFA428386}"/>
    <cellStyle name="Walutowy 2 5" xfId="14" xr:uid="{0CFF6D61-20BB-4C90-B100-1DBAF2C23328}"/>
    <cellStyle name="Walutowy 3" xfId="6" xr:uid="{00000000-0005-0000-0000-000008000000}"/>
    <cellStyle name="Walutowy 4" xfId="8" xr:uid="{00000000-0005-0000-0000-000009000000}"/>
    <cellStyle name="Walutowy 5" xfId="11" xr:uid="{8AD449F4-048A-4382-82CA-E311782CAA70}"/>
    <cellStyle name="Walutowy 6" xfId="13" xr:uid="{728902DD-962E-481D-8562-7499C768D63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3"/>
  <sheetViews>
    <sheetView topLeftCell="A7" zoomScale="90" zoomScaleNormal="90" zoomScaleSheetLayoutView="80" workbookViewId="0">
      <selection activeCell="J11" sqref="J11"/>
    </sheetView>
  </sheetViews>
  <sheetFormatPr defaultColWidth="9.140625" defaultRowHeight="12.75"/>
  <cols>
    <col min="1" max="1" width="5.42578125" style="21" customWidth="1"/>
    <col min="2" max="2" width="34.5703125" style="21" customWidth="1"/>
    <col min="3" max="3" width="14.7109375" style="24" customWidth="1"/>
    <col min="4" max="4" width="14.5703125" style="21" customWidth="1"/>
    <col min="5" max="5" width="12.7109375" style="23" customWidth="1"/>
    <col min="6" max="6" width="10.42578125" style="23" customWidth="1"/>
    <col min="7" max="7" width="24.28515625" style="23" customWidth="1"/>
    <col min="8" max="9" width="16.85546875" style="135" customWidth="1"/>
    <col min="10" max="10" width="19.140625" style="135" customWidth="1"/>
    <col min="11" max="11" width="22.5703125" style="135" customWidth="1"/>
    <col min="12" max="16384" width="9.140625" style="21"/>
  </cols>
  <sheetData>
    <row r="1" spans="1:11" ht="38.25" customHeight="1" thickBot="1">
      <c r="A1" s="8" t="s">
        <v>427</v>
      </c>
      <c r="E1" s="23" t="s">
        <v>91</v>
      </c>
    </row>
    <row r="2" spans="1:11" ht="24" customHeight="1" thickBot="1">
      <c r="A2" s="432" t="s">
        <v>102</v>
      </c>
      <c r="B2" s="433"/>
      <c r="C2" s="434"/>
      <c r="D2" s="181" t="s">
        <v>128</v>
      </c>
      <c r="E2" s="180" t="s">
        <v>92</v>
      </c>
      <c r="F2" s="430"/>
      <c r="G2" s="430"/>
      <c r="H2" s="430"/>
      <c r="I2" s="430"/>
      <c r="J2" s="430"/>
      <c r="K2" s="431"/>
    </row>
    <row r="3" spans="1:11" ht="39" thickBot="1">
      <c r="A3" s="118" t="s">
        <v>8</v>
      </c>
      <c r="B3" s="119" t="s">
        <v>93</v>
      </c>
      <c r="C3" s="119" t="s">
        <v>103</v>
      </c>
      <c r="D3" s="119" t="s">
        <v>2</v>
      </c>
      <c r="E3" s="119" t="s">
        <v>3</v>
      </c>
      <c r="F3" s="119" t="s">
        <v>1</v>
      </c>
      <c r="G3" s="179" t="s">
        <v>15</v>
      </c>
      <c r="H3" s="179" t="s">
        <v>423</v>
      </c>
      <c r="I3" s="179" t="s">
        <v>424</v>
      </c>
      <c r="J3" s="179" t="s">
        <v>425</v>
      </c>
      <c r="K3" s="120" t="s">
        <v>426</v>
      </c>
    </row>
    <row r="4" spans="1:11" s="22" customFormat="1" ht="37.5" customHeight="1">
      <c r="A4" s="161">
        <v>1</v>
      </c>
      <c r="B4" s="172" t="s">
        <v>35</v>
      </c>
      <c r="C4" s="182" t="s">
        <v>114</v>
      </c>
      <c r="D4" s="173" t="s">
        <v>124</v>
      </c>
      <c r="E4" s="174">
        <v>70010136</v>
      </c>
      <c r="F4" s="175" t="s">
        <v>85</v>
      </c>
      <c r="G4" s="177" t="s">
        <v>131</v>
      </c>
      <c r="H4" s="175">
        <v>20</v>
      </c>
      <c r="I4" s="369" t="s">
        <v>551</v>
      </c>
      <c r="J4" s="173" t="s">
        <v>526</v>
      </c>
      <c r="K4" s="176" t="s">
        <v>144</v>
      </c>
    </row>
    <row r="5" spans="1:11" s="22" customFormat="1" ht="37.5" customHeight="1">
      <c r="A5" s="170">
        <v>2</v>
      </c>
      <c r="B5" s="114" t="s">
        <v>36</v>
      </c>
      <c r="C5" s="116" t="s">
        <v>115</v>
      </c>
      <c r="D5" s="116" t="s">
        <v>80</v>
      </c>
      <c r="E5" s="162">
        <v>243260804</v>
      </c>
      <c r="F5" s="115" t="s">
        <v>81</v>
      </c>
      <c r="G5" s="116" t="s">
        <v>82</v>
      </c>
      <c r="H5" s="115">
        <v>4</v>
      </c>
      <c r="I5" s="115" t="s">
        <v>551</v>
      </c>
      <c r="J5" s="115" t="s">
        <v>144</v>
      </c>
      <c r="K5" s="176" t="s">
        <v>144</v>
      </c>
    </row>
    <row r="6" spans="1:11" s="22" customFormat="1" ht="37.5" customHeight="1">
      <c r="A6" s="170">
        <v>3</v>
      </c>
      <c r="B6" s="114" t="s">
        <v>106</v>
      </c>
      <c r="C6" s="116" t="s">
        <v>61</v>
      </c>
      <c r="D6" s="116" t="s">
        <v>46</v>
      </c>
      <c r="E6" s="163" t="s">
        <v>107</v>
      </c>
      <c r="F6" s="116" t="s">
        <v>108</v>
      </c>
      <c r="G6" s="116" t="s">
        <v>109</v>
      </c>
      <c r="H6" s="116">
        <v>45</v>
      </c>
      <c r="I6" s="116">
        <v>285</v>
      </c>
      <c r="J6" s="115" t="s">
        <v>144</v>
      </c>
      <c r="K6" s="176" t="s">
        <v>144</v>
      </c>
    </row>
    <row r="7" spans="1:11" s="22" customFormat="1" ht="37.5" customHeight="1">
      <c r="A7" s="170">
        <v>4</v>
      </c>
      <c r="B7" s="114" t="s">
        <v>37</v>
      </c>
      <c r="C7" s="116" t="s">
        <v>429</v>
      </c>
      <c r="D7" s="116" t="s">
        <v>55</v>
      </c>
      <c r="E7" s="163" t="s">
        <v>56</v>
      </c>
      <c r="F7" s="116" t="s">
        <v>57</v>
      </c>
      <c r="G7" s="116" t="s">
        <v>58</v>
      </c>
      <c r="H7" s="116">
        <v>2</v>
      </c>
      <c r="I7" s="116" t="s">
        <v>551</v>
      </c>
      <c r="J7" s="115" t="s">
        <v>144</v>
      </c>
      <c r="K7" s="176" t="s">
        <v>144</v>
      </c>
    </row>
    <row r="8" spans="1:11" s="22" customFormat="1" ht="37.5" customHeight="1">
      <c r="A8" s="170">
        <v>5</v>
      </c>
      <c r="B8" s="114" t="s">
        <v>38</v>
      </c>
      <c r="C8" s="116" t="s">
        <v>104</v>
      </c>
      <c r="D8" s="116" t="s">
        <v>125</v>
      </c>
      <c r="E8" s="117" t="s">
        <v>62</v>
      </c>
      <c r="F8" s="163" t="s">
        <v>63</v>
      </c>
      <c r="G8" s="116" t="s">
        <v>64</v>
      </c>
      <c r="H8" s="163" t="s">
        <v>578</v>
      </c>
      <c r="I8" s="163" t="s">
        <v>577</v>
      </c>
      <c r="J8" s="115" t="s">
        <v>144</v>
      </c>
      <c r="K8" s="176" t="s">
        <v>144</v>
      </c>
    </row>
    <row r="9" spans="1:11" s="22" customFormat="1" ht="51">
      <c r="A9" s="170">
        <v>6</v>
      </c>
      <c r="B9" s="114" t="s">
        <v>39</v>
      </c>
      <c r="C9" s="116" t="s">
        <v>104</v>
      </c>
      <c r="D9" s="116" t="s">
        <v>127</v>
      </c>
      <c r="E9" s="117" t="s">
        <v>65</v>
      </c>
      <c r="F9" s="115" t="s">
        <v>67</v>
      </c>
      <c r="G9" s="116" t="s">
        <v>66</v>
      </c>
      <c r="H9" s="115">
        <v>12</v>
      </c>
      <c r="I9" s="115" t="s">
        <v>551</v>
      </c>
      <c r="J9" s="115" t="s">
        <v>526</v>
      </c>
      <c r="K9" s="176" t="s">
        <v>526</v>
      </c>
    </row>
    <row r="10" spans="1:11" s="22" customFormat="1" ht="63.75">
      <c r="A10" s="170">
        <v>7</v>
      </c>
      <c r="B10" s="114" t="s">
        <v>41</v>
      </c>
      <c r="C10" s="116" t="s">
        <v>525</v>
      </c>
      <c r="D10" s="115" t="s">
        <v>126</v>
      </c>
      <c r="E10" s="164" t="s">
        <v>129</v>
      </c>
      <c r="F10" s="115" t="s">
        <v>78</v>
      </c>
      <c r="G10" s="116" t="s">
        <v>79</v>
      </c>
      <c r="H10" s="115">
        <v>10</v>
      </c>
      <c r="I10" s="115" t="s">
        <v>551</v>
      </c>
      <c r="J10" s="115" t="s">
        <v>526</v>
      </c>
      <c r="K10" s="176" t="s">
        <v>526</v>
      </c>
    </row>
    <row r="11" spans="1:11" s="22" customFormat="1" ht="36" customHeight="1" thickBot="1">
      <c r="A11" s="171">
        <v>8</v>
      </c>
      <c r="B11" s="421" t="s">
        <v>40</v>
      </c>
      <c r="C11" s="185" t="s">
        <v>388</v>
      </c>
      <c r="D11" s="185" t="s">
        <v>68</v>
      </c>
      <c r="E11" s="186" t="s">
        <v>69</v>
      </c>
      <c r="F11" s="183" t="s">
        <v>70</v>
      </c>
      <c r="G11" s="185" t="s">
        <v>71</v>
      </c>
      <c r="H11" s="183">
        <v>2</v>
      </c>
      <c r="I11" s="183" t="s">
        <v>551</v>
      </c>
      <c r="J11" s="183" t="s">
        <v>537</v>
      </c>
      <c r="K11" s="420" t="s">
        <v>526</v>
      </c>
    </row>
    <row r="12" spans="1:11" s="22" customFormat="1">
      <c r="B12" s="11"/>
      <c r="C12" s="184"/>
      <c r="E12" s="24"/>
      <c r="F12" s="24"/>
      <c r="G12" s="24"/>
      <c r="H12" s="24"/>
      <c r="I12" s="24"/>
      <c r="J12" s="24"/>
      <c r="K12" s="24"/>
    </row>
    <row r="13" spans="1:11" s="22" customFormat="1">
      <c r="C13" s="24"/>
      <c r="E13" s="24"/>
      <c r="F13" s="24"/>
      <c r="G13" s="24"/>
      <c r="H13" s="24"/>
      <c r="I13" s="24"/>
      <c r="J13" s="24"/>
      <c r="K13" s="24"/>
    </row>
  </sheetData>
  <mergeCells count="2">
    <mergeCell ref="F2:K2"/>
    <mergeCell ref="A2:C2"/>
  </mergeCells>
  <phoneticPr fontId="9" type="noConversion"/>
  <printOptions horizontalCentered="1"/>
  <pageMargins left="0.78740157480314965" right="0.78740157480314965" top="0.98425196850393704" bottom="0.98425196850393704" header="0.51181102362204722" footer="0.51181102362204722"/>
  <pageSetup paperSize="9" scale="7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239"/>
  <sheetViews>
    <sheetView tabSelected="1" zoomScale="60" zoomScaleNormal="60" zoomScaleSheetLayoutView="70" workbookViewId="0">
      <pane xSplit="2" ySplit="4" topLeftCell="C5" activePane="bottomRight" state="frozen"/>
      <selection pane="topRight" activeCell="C1" sqref="C1"/>
      <selection pane="bottomLeft" activeCell="A5" sqref="A5"/>
      <selection pane="bottomRight" activeCell="J61" sqref="J61"/>
    </sheetView>
  </sheetViews>
  <sheetFormatPr defaultColWidth="9.140625" defaultRowHeight="15"/>
  <cols>
    <col min="1" max="1" width="4.28515625" style="281" customWidth="1"/>
    <col min="2" max="2" width="55.5703125" style="292" customWidth="1"/>
    <col min="3" max="3" width="33" style="281" customWidth="1"/>
    <col min="4" max="4" width="22.5703125" style="281" customWidth="1"/>
    <col min="5" max="5" width="18.7109375" style="285" customWidth="1"/>
    <col min="6" max="6" width="19.85546875" style="285" customWidth="1"/>
    <col min="7" max="7" width="15.5703125" style="281" customWidth="1"/>
    <col min="8" max="8" width="23.85546875" style="287" customWidth="1"/>
    <col min="9" max="9" width="24.7109375" style="287" customWidth="1"/>
    <col min="10" max="10" width="36.140625" style="281" customWidth="1"/>
    <col min="11" max="11" width="20.7109375" style="281" customWidth="1"/>
    <col min="12" max="12" width="26.140625" style="281" customWidth="1"/>
    <col min="13" max="13" width="15.140625" style="281" customWidth="1"/>
    <col min="14" max="14" width="15.85546875" style="281" customWidth="1"/>
    <col min="15" max="15" width="18.85546875" style="281" customWidth="1"/>
    <col min="16" max="16" width="21.5703125" style="281" customWidth="1"/>
    <col min="17" max="17" width="19.85546875" style="281" customWidth="1"/>
    <col min="18" max="18" width="15.140625" style="281" customWidth="1"/>
    <col min="19" max="19" width="40.140625" style="281" customWidth="1"/>
    <col min="20" max="22" width="27.5703125" style="281" customWidth="1"/>
    <col min="23" max="28" width="14.85546875" style="281" customWidth="1"/>
    <col min="29" max="29" width="16" style="288" customWidth="1"/>
    <col min="30" max="30" width="13.28515625" style="288" customWidth="1"/>
    <col min="31" max="31" width="17.5703125" style="288" customWidth="1"/>
    <col min="32" max="32" width="16.5703125" style="288" customWidth="1"/>
    <col min="33" max="33" width="15.85546875" style="288" customWidth="1"/>
    <col min="34" max="16384" width="9.140625" style="288"/>
  </cols>
  <sheetData>
    <row r="1" spans="1:32" ht="15.75">
      <c r="A1" s="443" t="s">
        <v>42</v>
      </c>
      <c r="B1" s="443"/>
      <c r="C1" s="443"/>
      <c r="D1" s="443"/>
      <c r="G1" s="286"/>
    </row>
    <row r="2" spans="1:32" ht="67.150000000000006" customHeight="1">
      <c r="A2" s="442" t="s">
        <v>16</v>
      </c>
      <c r="B2" s="442" t="s">
        <v>17</v>
      </c>
      <c r="C2" s="442" t="s">
        <v>18</v>
      </c>
      <c r="D2" s="442" t="s">
        <v>122</v>
      </c>
      <c r="E2" s="442" t="s">
        <v>60</v>
      </c>
      <c r="F2" s="442" t="s">
        <v>19</v>
      </c>
      <c r="G2" s="442" t="s">
        <v>20</v>
      </c>
      <c r="H2" s="446" t="s">
        <v>573</v>
      </c>
      <c r="I2" s="442" t="s">
        <v>90</v>
      </c>
      <c r="J2" s="442" t="s">
        <v>4</v>
      </c>
      <c r="K2" s="442" t="s">
        <v>5</v>
      </c>
      <c r="L2" s="444" t="s">
        <v>21</v>
      </c>
      <c r="M2" s="444"/>
      <c r="N2" s="444"/>
      <c r="O2" s="437" t="s">
        <v>430</v>
      </c>
      <c r="P2" s="437" t="s">
        <v>431</v>
      </c>
      <c r="Q2" s="437" t="s">
        <v>432</v>
      </c>
      <c r="R2" s="445" t="s">
        <v>47</v>
      </c>
      <c r="S2" s="445" t="s">
        <v>48</v>
      </c>
      <c r="T2" s="437" t="s">
        <v>433</v>
      </c>
      <c r="U2" s="437" t="s">
        <v>434</v>
      </c>
      <c r="V2" s="437" t="s">
        <v>435</v>
      </c>
      <c r="W2" s="442" t="s">
        <v>33</v>
      </c>
      <c r="X2" s="442"/>
      <c r="Y2" s="442"/>
      <c r="Z2" s="442"/>
      <c r="AA2" s="442"/>
      <c r="AB2" s="442"/>
      <c r="AC2" s="444" t="s">
        <v>436</v>
      </c>
      <c r="AD2" s="444" t="s">
        <v>22</v>
      </c>
      <c r="AE2" s="444" t="s">
        <v>23</v>
      </c>
      <c r="AF2" s="444" t="s">
        <v>437</v>
      </c>
    </row>
    <row r="3" spans="1:32" ht="96" customHeight="1">
      <c r="A3" s="442"/>
      <c r="B3" s="442"/>
      <c r="C3" s="442"/>
      <c r="D3" s="442"/>
      <c r="E3" s="442"/>
      <c r="F3" s="442"/>
      <c r="G3" s="442"/>
      <c r="H3" s="447"/>
      <c r="I3" s="442"/>
      <c r="J3" s="442"/>
      <c r="K3" s="442"/>
      <c r="L3" s="377" t="s">
        <v>24</v>
      </c>
      <c r="M3" s="377" t="s">
        <v>25</v>
      </c>
      <c r="N3" s="377" t="s">
        <v>26</v>
      </c>
      <c r="O3" s="437"/>
      <c r="P3" s="437"/>
      <c r="Q3" s="437"/>
      <c r="R3" s="445"/>
      <c r="S3" s="445"/>
      <c r="T3" s="437"/>
      <c r="U3" s="437"/>
      <c r="V3" s="437"/>
      <c r="W3" s="376" t="s">
        <v>27</v>
      </c>
      <c r="X3" s="376" t="s">
        <v>28</v>
      </c>
      <c r="Y3" s="376" t="s">
        <v>29</v>
      </c>
      <c r="Z3" s="376" t="s">
        <v>30</v>
      </c>
      <c r="AA3" s="376" t="s">
        <v>31</v>
      </c>
      <c r="AB3" s="376" t="s">
        <v>32</v>
      </c>
      <c r="AC3" s="444"/>
      <c r="AD3" s="444"/>
      <c r="AE3" s="444"/>
      <c r="AF3" s="444"/>
    </row>
    <row r="4" spans="1:32" ht="15" customHeight="1">
      <c r="A4" s="438" t="s">
        <v>86</v>
      </c>
      <c r="B4" s="438"/>
      <c r="C4" s="438"/>
      <c r="D4" s="438"/>
      <c r="E4" s="438"/>
      <c r="F4" s="438"/>
      <c r="G4" s="438"/>
      <c r="H4" s="438"/>
      <c r="I4" s="438"/>
      <c r="J4" s="438"/>
      <c r="K4" s="438"/>
      <c r="L4" s="438"/>
      <c r="M4" s="438"/>
      <c r="N4" s="438"/>
      <c r="O4" s="438"/>
      <c r="P4" s="438"/>
      <c r="Q4" s="438"/>
      <c r="R4" s="438"/>
      <c r="S4" s="438"/>
      <c r="T4" s="438"/>
      <c r="U4" s="438"/>
      <c r="V4" s="438"/>
      <c r="W4" s="438"/>
      <c r="X4" s="438"/>
      <c r="Y4" s="438"/>
      <c r="Z4" s="438"/>
      <c r="AA4" s="438"/>
      <c r="AB4" s="438"/>
      <c r="AC4" s="438"/>
      <c r="AD4" s="438"/>
      <c r="AE4" s="438"/>
      <c r="AF4" s="438"/>
    </row>
    <row r="5" spans="1:32" s="289" customFormat="1" ht="45">
      <c r="A5" s="260">
        <v>1</v>
      </c>
      <c r="B5" s="317" t="s">
        <v>226</v>
      </c>
      <c r="C5" s="260" t="s">
        <v>227</v>
      </c>
      <c r="D5" s="260" t="s">
        <v>394</v>
      </c>
      <c r="E5" s="260" t="s">
        <v>395</v>
      </c>
      <c r="F5" s="260" t="s">
        <v>144</v>
      </c>
      <c r="G5" s="260" t="s">
        <v>228</v>
      </c>
      <c r="H5" s="391">
        <v>2076000</v>
      </c>
      <c r="I5" s="370" t="s">
        <v>158</v>
      </c>
      <c r="J5" s="318" t="s">
        <v>247</v>
      </c>
      <c r="K5" s="260" t="s">
        <v>248</v>
      </c>
      <c r="L5" s="260" t="s">
        <v>261</v>
      </c>
      <c r="M5" s="260" t="s">
        <v>262</v>
      </c>
      <c r="N5" s="260" t="s">
        <v>263</v>
      </c>
      <c r="O5" s="422" t="s">
        <v>480</v>
      </c>
      <c r="P5" s="422" t="s">
        <v>480</v>
      </c>
      <c r="Q5" s="422" t="s">
        <v>480</v>
      </c>
      <c r="R5" s="423" t="s">
        <v>480</v>
      </c>
      <c r="S5" s="423" t="s">
        <v>600</v>
      </c>
      <c r="T5" s="423" t="s">
        <v>601</v>
      </c>
      <c r="U5" s="422" t="s">
        <v>602</v>
      </c>
      <c r="V5" s="422" t="s">
        <v>603</v>
      </c>
      <c r="W5" s="270" t="s">
        <v>266</v>
      </c>
      <c r="X5" s="270" t="s">
        <v>267</v>
      </c>
      <c r="Y5" s="270" t="s">
        <v>267</v>
      </c>
      <c r="Z5" s="260" t="s">
        <v>268</v>
      </c>
      <c r="AA5" s="270" t="s">
        <v>269</v>
      </c>
      <c r="AB5" s="270" t="s">
        <v>267</v>
      </c>
      <c r="AC5" s="260" t="s">
        <v>589</v>
      </c>
      <c r="AD5" s="270">
        <v>3</v>
      </c>
      <c r="AE5" s="270" t="s">
        <v>143</v>
      </c>
      <c r="AF5" s="270" t="s">
        <v>144</v>
      </c>
    </row>
    <row r="6" spans="1:32" s="289" customFormat="1" ht="45">
      <c r="A6" s="260">
        <v>2</v>
      </c>
      <c r="B6" s="317" t="s">
        <v>229</v>
      </c>
      <c r="C6" s="260" t="s">
        <v>230</v>
      </c>
      <c r="D6" s="260" t="s">
        <v>394</v>
      </c>
      <c r="E6" s="260" t="s">
        <v>395</v>
      </c>
      <c r="F6" s="260" t="s">
        <v>144</v>
      </c>
      <c r="G6" s="260" t="s">
        <v>228</v>
      </c>
      <c r="H6" s="391">
        <v>1779000</v>
      </c>
      <c r="I6" s="370" t="s">
        <v>158</v>
      </c>
      <c r="J6" s="318" t="s">
        <v>249</v>
      </c>
      <c r="K6" s="260" t="s">
        <v>250</v>
      </c>
      <c r="L6" s="260" t="s">
        <v>261</v>
      </c>
      <c r="M6" s="260" t="s">
        <v>262</v>
      </c>
      <c r="N6" s="260" t="s">
        <v>263</v>
      </c>
      <c r="O6" s="422" t="s">
        <v>480</v>
      </c>
      <c r="P6" s="422" t="s">
        <v>480</v>
      </c>
      <c r="Q6" s="422" t="s">
        <v>480</v>
      </c>
      <c r="R6" s="423" t="s">
        <v>480</v>
      </c>
      <c r="S6" s="423" t="s">
        <v>600</v>
      </c>
      <c r="T6" s="423" t="s">
        <v>601</v>
      </c>
      <c r="U6" s="422" t="s">
        <v>602</v>
      </c>
      <c r="V6" s="422" t="s">
        <v>603</v>
      </c>
      <c r="W6" s="270" t="s">
        <v>266</v>
      </c>
      <c r="X6" s="270" t="s">
        <v>267</v>
      </c>
      <c r="Y6" s="270" t="s">
        <v>267</v>
      </c>
      <c r="Z6" s="270"/>
      <c r="AA6" s="270" t="s">
        <v>269</v>
      </c>
      <c r="AB6" s="270" t="s">
        <v>267</v>
      </c>
      <c r="AC6" s="270">
        <v>510.95</v>
      </c>
      <c r="AD6" s="270">
        <v>3</v>
      </c>
      <c r="AE6" s="270" t="s">
        <v>143</v>
      </c>
      <c r="AF6" s="270" t="s">
        <v>144</v>
      </c>
    </row>
    <row r="7" spans="1:32" s="289" customFormat="1" ht="45">
      <c r="A7" s="260">
        <v>3</v>
      </c>
      <c r="B7" s="317" t="s">
        <v>231</v>
      </c>
      <c r="C7" s="260" t="s">
        <v>232</v>
      </c>
      <c r="D7" s="260" t="s">
        <v>394</v>
      </c>
      <c r="E7" s="260" t="s">
        <v>144</v>
      </c>
      <c r="F7" s="260" t="s">
        <v>144</v>
      </c>
      <c r="G7" s="260">
        <v>2010</v>
      </c>
      <c r="H7" s="319">
        <v>1413712.6</v>
      </c>
      <c r="I7" s="260" t="s">
        <v>377</v>
      </c>
      <c r="J7" s="320" t="s">
        <v>251</v>
      </c>
      <c r="K7" s="260" t="s">
        <v>252</v>
      </c>
      <c r="L7" s="260" t="s">
        <v>261</v>
      </c>
      <c r="M7" s="270" t="s">
        <v>549</v>
      </c>
      <c r="N7" s="270" t="s">
        <v>549</v>
      </c>
      <c r="O7" s="270" t="s">
        <v>551</v>
      </c>
      <c r="P7" s="270" t="s">
        <v>551</v>
      </c>
      <c r="Q7" s="270" t="s">
        <v>551</v>
      </c>
      <c r="R7" s="270" t="s">
        <v>551</v>
      </c>
      <c r="S7" s="270" t="s">
        <v>551</v>
      </c>
      <c r="T7" s="270" t="s">
        <v>551</v>
      </c>
      <c r="U7" s="270" t="s">
        <v>551</v>
      </c>
      <c r="V7" s="270" t="s">
        <v>551</v>
      </c>
      <c r="W7" s="270" t="s">
        <v>551</v>
      </c>
      <c r="X7" s="270" t="s">
        <v>551</v>
      </c>
      <c r="Y7" s="270" t="s">
        <v>551</v>
      </c>
      <c r="Z7" s="270" t="s">
        <v>551</v>
      </c>
      <c r="AA7" s="270" t="s">
        <v>551</v>
      </c>
      <c r="AB7" s="270" t="s">
        <v>551</v>
      </c>
      <c r="AC7" s="270" t="s">
        <v>551</v>
      </c>
      <c r="AD7" s="270" t="s">
        <v>551</v>
      </c>
      <c r="AE7" s="270" t="s">
        <v>551</v>
      </c>
      <c r="AF7" s="270" t="s">
        <v>551</v>
      </c>
    </row>
    <row r="8" spans="1:32" s="289" customFormat="1" ht="45">
      <c r="A8" s="260">
        <v>4</v>
      </c>
      <c r="B8" s="317" t="s">
        <v>233</v>
      </c>
      <c r="C8" s="260" t="s">
        <v>232</v>
      </c>
      <c r="D8" s="260" t="s">
        <v>394</v>
      </c>
      <c r="E8" s="260" t="s">
        <v>144</v>
      </c>
      <c r="F8" s="260" t="s">
        <v>144</v>
      </c>
      <c r="G8" s="260">
        <v>2010</v>
      </c>
      <c r="H8" s="319">
        <v>736467.1</v>
      </c>
      <c r="I8" s="260" t="s">
        <v>377</v>
      </c>
      <c r="J8" s="320" t="s">
        <v>251</v>
      </c>
      <c r="K8" s="260" t="s">
        <v>250</v>
      </c>
      <c r="L8" s="260" t="s">
        <v>261</v>
      </c>
      <c r="M8" s="270" t="s">
        <v>549</v>
      </c>
      <c r="N8" s="260" t="s">
        <v>263</v>
      </c>
      <c r="O8" s="270" t="s">
        <v>551</v>
      </c>
      <c r="P8" s="270" t="s">
        <v>551</v>
      </c>
      <c r="Q8" s="270" t="s">
        <v>551</v>
      </c>
      <c r="R8" s="270" t="s">
        <v>551</v>
      </c>
      <c r="S8" s="270" t="s">
        <v>551</v>
      </c>
      <c r="T8" s="270" t="s">
        <v>551</v>
      </c>
      <c r="U8" s="270" t="s">
        <v>551</v>
      </c>
      <c r="V8" s="270" t="s">
        <v>551</v>
      </c>
      <c r="W8" s="270" t="s">
        <v>551</v>
      </c>
      <c r="X8" s="270" t="s">
        <v>551</v>
      </c>
      <c r="Y8" s="270" t="s">
        <v>551</v>
      </c>
      <c r="Z8" s="270" t="s">
        <v>551</v>
      </c>
      <c r="AA8" s="270" t="s">
        <v>551</v>
      </c>
      <c r="AB8" s="270" t="s">
        <v>551</v>
      </c>
      <c r="AC8" s="270" t="s">
        <v>551</v>
      </c>
      <c r="AD8" s="270" t="s">
        <v>551</v>
      </c>
      <c r="AE8" s="270" t="s">
        <v>551</v>
      </c>
      <c r="AF8" s="270" t="s">
        <v>551</v>
      </c>
    </row>
    <row r="9" spans="1:32" s="289" customFormat="1" ht="75">
      <c r="A9" s="260">
        <v>5</v>
      </c>
      <c r="B9" s="317" t="s">
        <v>234</v>
      </c>
      <c r="C9" s="260" t="s">
        <v>232</v>
      </c>
      <c r="D9" s="260" t="s">
        <v>394</v>
      </c>
      <c r="E9" s="260" t="s">
        <v>144</v>
      </c>
      <c r="F9" s="260" t="s">
        <v>144</v>
      </c>
      <c r="G9" s="260">
        <v>2010</v>
      </c>
      <c r="H9" s="319">
        <v>565810.03</v>
      </c>
      <c r="I9" s="260" t="s">
        <v>377</v>
      </c>
      <c r="J9" s="320"/>
      <c r="K9" s="260" t="s">
        <v>253</v>
      </c>
      <c r="L9" s="260" t="s">
        <v>264</v>
      </c>
      <c r="M9" s="270" t="s">
        <v>549</v>
      </c>
      <c r="N9" s="270" t="s">
        <v>549</v>
      </c>
      <c r="O9" s="270" t="s">
        <v>551</v>
      </c>
      <c r="P9" s="270" t="s">
        <v>551</v>
      </c>
      <c r="Q9" s="270" t="s">
        <v>551</v>
      </c>
      <c r="R9" s="270" t="s">
        <v>551</v>
      </c>
      <c r="S9" s="270" t="s">
        <v>551</v>
      </c>
      <c r="T9" s="270" t="s">
        <v>551</v>
      </c>
      <c r="U9" s="270" t="s">
        <v>551</v>
      </c>
      <c r="V9" s="270" t="s">
        <v>551</v>
      </c>
      <c r="W9" s="270" t="s">
        <v>551</v>
      </c>
      <c r="X9" s="270" t="s">
        <v>551</v>
      </c>
      <c r="Y9" s="270" t="s">
        <v>551</v>
      </c>
      <c r="Z9" s="270" t="s">
        <v>551</v>
      </c>
      <c r="AA9" s="270" t="s">
        <v>551</v>
      </c>
      <c r="AB9" s="270" t="s">
        <v>551</v>
      </c>
      <c r="AC9" s="270" t="s">
        <v>551</v>
      </c>
      <c r="AD9" s="270" t="s">
        <v>551</v>
      </c>
      <c r="AE9" s="270" t="s">
        <v>551</v>
      </c>
      <c r="AF9" s="270" t="s">
        <v>551</v>
      </c>
    </row>
    <row r="10" spans="1:32" s="289" customFormat="1">
      <c r="A10" s="260">
        <v>6</v>
      </c>
      <c r="B10" s="317" t="s">
        <v>548</v>
      </c>
      <c r="C10" s="260" t="s">
        <v>232</v>
      </c>
      <c r="D10" s="260" t="s">
        <v>143</v>
      </c>
      <c r="E10" s="260" t="s">
        <v>144</v>
      </c>
      <c r="F10" s="260" t="s">
        <v>144</v>
      </c>
      <c r="G10" s="260">
        <v>2008</v>
      </c>
      <c r="H10" s="319">
        <v>13696528.5</v>
      </c>
      <c r="I10" s="260" t="s">
        <v>377</v>
      </c>
      <c r="J10" s="320"/>
      <c r="K10" s="260" t="s">
        <v>254</v>
      </c>
      <c r="L10" s="270" t="s">
        <v>551</v>
      </c>
      <c r="M10" s="270" t="s">
        <v>551</v>
      </c>
      <c r="N10" s="270" t="s">
        <v>551</v>
      </c>
      <c r="O10" s="270" t="s">
        <v>551</v>
      </c>
      <c r="P10" s="270" t="s">
        <v>551</v>
      </c>
      <c r="Q10" s="270" t="s">
        <v>551</v>
      </c>
      <c r="R10" s="270" t="s">
        <v>551</v>
      </c>
      <c r="S10" s="270" t="s">
        <v>551</v>
      </c>
      <c r="T10" s="270" t="s">
        <v>551</v>
      </c>
      <c r="U10" s="270" t="s">
        <v>551</v>
      </c>
      <c r="V10" s="270" t="s">
        <v>551</v>
      </c>
      <c r="W10" s="270" t="s">
        <v>551</v>
      </c>
      <c r="X10" s="270" t="s">
        <v>551</v>
      </c>
      <c r="Y10" s="270" t="s">
        <v>551</v>
      </c>
      <c r="Z10" s="270" t="s">
        <v>551</v>
      </c>
      <c r="AA10" s="270" t="s">
        <v>551</v>
      </c>
      <c r="AB10" s="270" t="s">
        <v>551</v>
      </c>
      <c r="AC10" s="270" t="s">
        <v>551</v>
      </c>
      <c r="AD10" s="270" t="s">
        <v>551</v>
      </c>
      <c r="AE10" s="270" t="s">
        <v>551</v>
      </c>
      <c r="AF10" s="270" t="s">
        <v>551</v>
      </c>
    </row>
    <row r="11" spans="1:32" s="289" customFormat="1">
      <c r="A11" s="260">
        <v>7</v>
      </c>
      <c r="B11" s="317" t="s">
        <v>235</v>
      </c>
      <c r="C11" s="260" t="s">
        <v>232</v>
      </c>
      <c r="D11" s="260" t="s">
        <v>143</v>
      </c>
      <c r="E11" s="260" t="s">
        <v>144</v>
      </c>
      <c r="F11" s="260" t="s">
        <v>144</v>
      </c>
      <c r="G11" s="260">
        <v>2008</v>
      </c>
      <c r="H11" s="319">
        <v>702400.43</v>
      </c>
      <c r="I11" s="260" t="s">
        <v>377</v>
      </c>
      <c r="J11" s="320"/>
      <c r="K11" s="260" t="s">
        <v>254</v>
      </c>
      <c r="L11" s="270" t="s">
        <v>551</v>
      </c>
      <c r="M11" s="270" t="s">
        <v>551</v>
      </c>
      <c r="N11" s="270" t="s">
        <v>551</v>
      </c>
      <c r="O11" s="270" t="s">
        <v>551</v>
      </c>
      <c r="P11" s="270" t="s">
        <v>551</v>
      </c>
      <c r="Q11" s="270" t="s">
        <v>551</v>
      </c>
      <c r="R11" s="270" t="s">
        <v>551</v>
      </c>
      <c r="S11" s="270" t="s">
        <v>551</v>
      </c>
      <c r="T11" s="270" t="s">
        <v>551</v>
      </c>
      <c r="U11" s="270" t="s">
        <v>551</v>
      </c>
      <c r="V11" s="270" t="s">
        <v>551</v>
      </c>
      <c r="W11" s="270" t="s">
        <v>551</v>
      </c>
      <c r="X11" s="270" t="s">
        <v>551</v>
      </c>
      <c r="Y11" s="270" t="s">
        <v>551</v>
      </c>
      <c r="Z11" s="270" t="s">
        <v>551</v>
      </c>
      <c r="AA11" s="270" t="s">
        <v>551</v>
      </c>
      <c r="AB11" s="270" t="s">
        <v>551</v>
      </c>
      <c r="AC11" s="270" t="s">
        <v>551</v>
      </c>
      <c r="AD11" s="270" t="s">
        <v>551</v>
      </c>
      <c r="AE11" s="270" t="s">
        <v>551</v>
      </c>
      <c r="AF11" s="270" t="s">
        <v>551</v>
      </c>
    </row>
    <row r="12" spans="1:32" s="290" customFormat="1" ht="45">
      <c r="A12" s="419">
        <v>8</v>
      </c>
      <c r="B12" s="261" t="s">
        <v>236</v>
      </c>
      <c r="C12" s="419" t="s">
        <v>232</v>
      </c>
      <c r="D12" s="419" t="s">
        <v>143</v>
      </c>
      <c r="E12" s="419" t="s">
        <v>144</v>
      </c>
      <c r="F12" s="419" t="s">
        <v>144</v>
      </c>
      <c r="G12" s="419">
        <v>2008</v>
      </c>
      <c r="H12" s="262">
        <v>5009585.67</v>
      </c>
      <c r="I12" s="419" t="s">
        <v>377</v>
      </c>
      <c r="J12" s="272" t="s">
        <v>255</v>
      </c>
      <c r="K12" s="419" t="s">
        <v>254</v>
      </c>
      <c r="L12" s="268"/>
      <c r="M12" s="268"/>
      <c r="N12" s="268"/>
      <c r="O12" s="268"/>
      <c r="P12" s="268"/>
      <c r="Q12" s="268"/>
      <c r="R12" s="268"/>
      <c r="S12" s="268"/>
      <c r="T12" s="268"/>
      <c r="U12" s="268"/>
      <c r="V12" s="268"/>
      <c r="W12" s="268"/>
      <c r="X12" s="268"/>
      <c r="Y12" s="268"/>
      <c r="Z12" s="268"/>
      <c r="AA12" s="268"/>
      <c r="AB12" s="268"/>
      <c r="AC12" s="268"/>
      <c r="AD12" s="268"/>
      <c r="AE12" s="268"/>
      <c r="AF12" s="268"/>
    </row>
    <row r="13" spans="1:32" s="290" customFormat="1">
      <c r="A13" s="419">
        <v>9</v>
      </c>
      <c r="B13" s="261" t="s">
        <v>237</v>
      </c>
      <c r="C13" s="419" t="s">
        <v>238</v>
      </c>
      <c r="D13" s="419" t="s">
        <v>143</v>
      </c>
      <c r="E13" s="419" t="s">
        <v>144</v>
      </c>
      <c r="F13" s="419" t="s">
        <v>144</v>
      </c>
      <c r="G13" s="419">
        <v>2013</v>
      </c>
      <c r="H13" s="262">
        <v>45171.91</v>
      </c>
      <c r="I13" s="419" t="s">
        <v>377</v>
      </c>
      <c r="J13" s="268"/>
      <c r="K13" s="419" t="s">
        <v>254</v>
      </c>
      <c r="L13" s="268" t="s">
        <v>551</v>
      </c>
      <c r="M13" s="268" t="s">
        <v>551</v>
      </c>
      <c r="N13" s="268" t="s">
        <v>551</v>
      </c>
      <c r="O13" s="268" t="s">
        <v>551</v>
      </c>
      <c r="P13" s="268" t="s">
        <v>551</v>
      </c>
      <c r="Q13" s="268" t="s">
        <v>551</v>
      </c>
      <c r="R13" s="268" t="s">
        <v>551</v>
      </c>
      <c r="S13" s="268" t="s">
        <v>551</v>
      </c>
      <c r="T13" s="268" t="s">
        <v>551</v>
      </c>
      <c r="U13" s="268" t="s">
        <v>551</v>
      </c>
      <c r="V13" s="268" t="s">
        <v>551</v>
      </c>
      <c r="W13" s="268" t="s">
        <v>551</v>
      </c>
      <c r="X13" s="268" t="s">
        <v>551</v>
      </c>
      <c r="Y13" s="268" t="s">
        <v>551</v>
      </c>
      <c r="Z13" s="268" t="s">
        <v>551</v>
      </c>
      <c r="AA13" s="268" t="s">
        <v>551</v>
      </c>
      <c r="AB13" s="268" t="s">
        <v>551</v>
      </c>
      <c r="AC13" s="268" t="s">
        <v>551</v>
      </c>
      <c r="AD13" s="268" t="s">
        <v>551</v>
      </c>
      <c r="AE13" s="268" t="s">
        <v>551</v>
      </c>
      <c r="AF13" s="268" t="s">
        <v>551</v>
      </c>
    </row>
    <row r="14" spans="1:32" s="290" customFormat="1">
      <c r="A14" s="419">
        <v>10</v>
      </c>
      <c r="B14" s="261" t="s">
        <v>239</v>
      </c>
      <c r="C14" s="419" t="s">
        <v>238</v>
      </c>
      <c r="D14" s="419" t="s">
        <v>143</v>
      </c>
      <c r="E14" s="419" t="s">
        <v>144</v>
      </c>
      <c r="F14" s="419" t="s">
        <v>144</v>
      </c>
      <c r="G14" s="419">
        <v>2013</v>
      </c>
      <c r="H14" s="262">
        <v>24687.919999999998</v>
      </c>
      <c r="I14" s="419" t="s">
        <v>377</v>
      </c>
      <c r="J14" s="268"/>
      <c r="K14" s="419" t="s">
        <v>254</v>
      </c>
      <c r="L14" s="268" t="s">
        <v>551</v>
      </c>
      <c r="M14" s="268" t="s">
        <v>551</v>
      </c>
      <c r="N14" s="268" t="s">
        <v>551</v>
      </c>
      <c r="O14" s="268" t="s">
        <v>551</v>
      </c>
      <c r="P14" s="268" t="s">
        <v>551</v>
      </c>
      <c r="Q14" s="268" t="s">
        <v>551</v>
      </c>
      <c r="R14" s="268" t="s">
        <v>551</v>
      </c>
      <c r="S14" s="268" t="s">
        <v>551</v>
      </c>
      <c r="T14" s="268" t="s">
        <v>551</v>
      </c>
      <c r="U14" s="268" t="s">
        <v>551</v>
      </c>
      <c r="V14" s="268" t="s">
        <v>551</v>
      </c>
      <c r="W14" s="268" t="s">
        <v>551</v>
      </c>
      <c r="X14" s="268" t="s">
        <v>551</v>
      </c>
      <c r="Y14" s="268" t="s">
        <v>551</v>
      </c>
      <c r="Z14" s="268" t="s">
        <v>551</v>
      </c>
      <c r="AA14" s="268" t="s">
        <v>551</v>
      </c>
      <c r="AB14" s="268" t="s">
        <v>551</v>
      </c>
      <c r="AC14" s="268" t="s">
        <v>551</v>
      </c>
      <c r="AD14" s="268" t="s">
        <v>551</v>
      </c>
      <c r="AE14" s="268" t="s">
        <v>551</v>
      </c>
      <c r="AF14" s="268" t="s">
        <v>551</v>
      </c>
    </row>
    <row r="15" spans="1:32" s="290" customFormat="1" ht="30">
      <c r="A15" s="419">
        <v>11</v>
      </c>
      <c r="B15" s="261" t="s">
        <v>240</v>
      </c>
      <c r="C15" s="419" t="s">
        <v>232</v>
      </c>
      <c r="D15" s="419" t="s">
        <v>143</v>
      </c>
      <c r="E15" s="419" t="s">
        <v>144</v>
      </c>
      <c r="F15" s="419" t="s">
        <v>144</v>
      </c>
      <c r="G15" s="419">
        <v>2010</v>
      </c>
      <c r="H15" s="262">
        <v>61067.48</v>
      </c>
      <c r="I15" s="419" t="s">
        <v>377</v>
      </c>
      <c r="J15" s="268"/>
      <c r="K15" s="419" t="s">
        <v>256</v>
      </c>
      <c r="L15" s="268"/>
      <c r="M15" s="268"/>
      <c r="N15" s="268"/>
      <c r="O15" s="268"/>
      <c r="P15" s="268"/>
      <c r="Q15" s="268"/>
      <c r="R15" s="268"/>
      <c r="S15" s="268"/>
      <c r="T15" s="268"/>
      <c r="U15" s="268"/>
      <c r="V15" s="268"/>
      <c r="W15" s="268"/>
      <c r="X15" s="268"/>
      <c r="Y15" s="268"/>
      <c r="Z15" s="268"/>
      <c r="AA15" s="268"/>
      <c r="AB15" s="268"/>
      <c r="AC15" s="268"/>
      <c r="AD15" s="268"/>
      <c r="AE15" s="268"/>
      <c r="AF15" s="268"/>
    </row>
    <row r="16" spans="1:32" s="290" customFormat="1" ht="45">
      <c r="A16" s="419">
        <v>12</v>
      </c>
      <c r="B16" s="261" t="s">
        <v>241</v>
      </c>
      <c r="C16" s="419" t="s">
        <v>238</v>
      </c>
      <c r="D16" s="419" t="s">
        <v>143</v>
      </c>
      <c r="E16" s="419" t="s">
        <v>144</v>
      </c>
      <c r="F16" s="419" t="s">
        <v>144</v>
      </c>
      <c r="G16" s="419">
        <v>2017</v>
      </c>
      <c r="H16" s="424">
        <v>53671.08</v>
      </c>
      <c r="I16" s="419" t="s">
        <v>377</v>
      </c>
      <c r="J16" s="268"/>
      <c r="K16" s="419" t="s">
        <v>257</v>
      </c>
      <c r="L16" s="268" t="s">
        <v>551</v>
      </c>
      <c r="M16" s="268" t="s">
        <v>551</v>
      </c>
      <c r="N16" s="268" t="s">
        <v>551</v>
      </c>
      <c r="O16" s="268" t="s">
        <v>551</v>
      </c>
      <c r="P16" s="268" t="s">
        <v>551</v>
      </c>
      <c r="Q16" s="268" t="s">
        <v>551</v>
      </c>
      <c r="R16" s="268" t="s">
        <v>551</v>
      </c>
      <c r="S16" s="268" t="s">
        <v>551</v>
      </c>
      <c r="T16" s="268" t="s">
        <v>551</v>
      </c>
      <c r="U16" s="268" t="s">
        <v>551</v>
      </c>
      <c r="V16" s="268" t="s">
        <v>551</v>
      </c>
      <c r="W16" s="268" t="s">
        <v>551</v>
      </c>
      <c r="X16" s="268" t="s">
        <v>551</v>
      </c>
      <c r="Y16" s="268" t="s">
        <v>551</v>
      </c>
      <c r="Z16" s="268" t="s">
        <v>551</v>
      </c>
      <c r="AA16" s="268" t="s">
        <v>551</v>
      </c>
      <c r="AB16" s="268" t="s">
        <v>551</v>
      </c>
      <c r="AC16" s="268" t="s">
        <v>551</v>
      </c>
      <c r="AD16" s="268" t="s">
        <v>551</v>
      </c>
      <c r="AE16" s="268" t="s">
        <v>551</v>
      </c>
      <c r="AF16" s="268" t="s">
        <v>551</v>
      </c>
    </row>
    <row r="17" spans="1:33" s="289" customFormat="1" ht="30">
      <c r="A17" s="260">
        <v>13</v>
      </c>
      <c r="B17" s="317" t="s">
        <v>242</v>
      </c>
      <c r="C17" s="260" t="s">
        <v>238</v>
      </c>
      <c r="D17" s="260" t="s">
        <v>143</v>
      </c>
      <c r="E17" s="260" t="s">
        <v>144</v>
      </c>
      <c r="F17" s="260" t="s">
        <v>144</v>
      </c>
      <c r="G17" s="260">
        <v>2017</v>
      </c>
      <c r="H17" s="319">
        <v>7472.64</v>
      </c>
      <c r="I17" s="260" t="s">
        <v>377</v>
      </c>
      <c r="J17" s="270"/>
      <c r="K17" s="260" t="s">
        <v>258</v>
      </c>
      <c r="L17" s="270" t="s">
        <v>551</v>
      </c>
      <c r="M17" s="270" t="s">
        <v>551</v>
      </c>
      <c r="N17" s="270" t="s">
        <v>551</v>
      </c>
      <c r="O17" s="270" t="s">
        <v>551</v>
      </c>
      <c r="P17" s="270" t="s">
        <v>551</v>
      </c>
      <c r="Q17" s="270" t="s">
        <v>551</v>
      </c>
      <c r="R17" s="270" t="s">
        <v>551</v>
      </c>
      <c r="S17" s="270" t="s">
        <v>551</v>
      </c>
      <c r="T17" s="270" t="s">
        <v>551</v>
      </c>
      <c r="U17" s="270" t="s">
        <v>551</v>
      </c>
      <c r="V17" s="270" t="s">
        <v>551</v>
      </c>
      <c r="W17" s="270" t="s">
        <v>551</v>
      </c>
      <c r="X17" s="270" t="s">
        <v>551</v>
      </c>
      <c r="Y17" s="270" t="s">
        <v>551</v>
      </c>
      <c r="Z17" s="270" t="s">
        <v>551</v>
      </c>
      <c r="AA17" s="270" t="s">
        <v>551</v>
      </c>
      <c r="AB17" s="270" t="s">
        <v>551</v>
      </c>
      <c r="AC17" s="270" t="s">
        <v>551</v>
      </c>
      <c r="AD17" s="270" t="s">
        <v>551</v>
      </c>
      <c r="AE17" s="270" t="s">
        <v>551</v>
      </c>
      <c r="AF17" s="270" t="s">
        <v>551</v>
      </c>
    </row>
    <row r="18" spans="1:33" s="289" customFormat="1">
      <c r="A18" s="260">
        <v>14</v>
      </c>
      <c r="B18" s="261" t="s">
        <v>243</v>
      </c>
      <c r="C18" s="378" t="s">
        <v>238</v>
      </c>
      <c r="D18" s="378" t="s">
        <v>143</v>
      </c>
      <c r="E18" s="378" t="s">
        <v>144</v>
      </c>
      <c r="F18" s="260" t="s">
        <v>144</v>
      </c>
      <c r="G18" s="378" t="s">
        <v>244</v>
      </c>
      <c r="H18" s="262">
        <v>8991.4</v>
      </c>
      <c r="I18" s="260" t="s">
        <v>377</v>
      </c>
      <c r="J18" s="268"/>
      <c r="K18" s="263" t="s">
        <v>259</v>
      </c>
      <c r="L18" s="270" t="s">
        <v>551</v>
      </c>
      <c r="M18" s="270" t="s">
        <v>551</v>
      </c>
      <c r="N18" s="270" t="s">
        <v>551</v>
      </c>
      <c r="O18" s="270" t="s">
        <v>551</v>
      </c>
      <c r="P18" s="270" t="s">
        <v>551</v>
      </c>
      <c r="Q18" s="270" t="s">
        <v>551</v>
      </c>
      <c r="R18" s="270" t="s">
        <v>551</v>
      </c>
      <c r="S18" s="270" t="s">
        <v>551</v>
      </c>
      <c r="T18" s="270" t="s">
        <v>551</v>
      </c>
      <c r="U18" s="270" t="s">
        <v>551</v>
      </c>
      <c r="V18" s="270" t="s">
        <v>551</v>
      </c>
      <c r="W18" s="270" t="s">
        <v>551</v>
      </c>
      <c r="X18" s="270" t="s">
        <v>551</v>
      </c>
      <c r="Y18" s="270" t="s">
        <v>551</v>
      </c>
      <c r="Z18" s="270" t="s">
        <v>551</v>
      </c>
      <c r="AA18" s="270" t="s">
        <v>551</v>
      </c>
      <c r="AB18" s="270" t="s">
        <v>551</v>
      </c>
      <c r="AC18" s="270" t="s">
        <v>551</v>
      </c>
      <c r="AD18" s="270" t="s">
        <v>551</v>
      </c>
      <c r="AE18" s="270" t="s">
        <v>551</v>
      </c>
      <c r="AF18" s="270" t="s">
        <v>551</v>
      </c>
    </row>
    <row r="19" spans="1:33" s="289" customFormat="1" ht="45">
      <c r="A19" s="260">
        <v>15</v>
      </c>
      <c r="B19" s="261" t="s">
        <v>245</v>
      </c>
      <c r="C19" s="378" t="s">
        <v>238</v>
      </c>
      <c r="D19" s="378" t="s">
        <v>143</v>
      </c>
      <c r="E19" s="378" t="s">
        <v>144</v>
      </c>
      <c r="F19" s="260" t="s">
        <v>144</v>
      </c>
      <c r="G19" s="378">
        <v>2012</v>
      </c>
      <c r="H19" s="262">
        <v>207560.89</v>
      </c>
      <c r="I19" s="260" t="s">
        <v>377</v>
      </c>
      <c r="J19" s="268"/>
      <c r="K19" s="263" t="s">
        <v>248</v>
      </c>
      <c r="L19" s="270" t="s">
        <v>551</v>
      </c>
      <c r="M19" s="270" t="s">
        <v>551</v>
      </c>
      <c r="N19" s="270" t="s">
        <v>551</v>
      </c>
      <c r="O19" s="270" t="s">
        <v>551</v>
      </c>
      <c r="P19" s="270" t="s">
        <v>551</v>
      </c>
      <c r="Q19" s="270" t="s">
        <v>551</v>
      </c>
      <c r="R19" s="270" t="s">
        <v>551</v>
      </c>
      <c r="S19" s="270" t="s">
        <v>551</v>
      </c>
      <c r="T19" s="270" t="s">
        <v>551</v>
      </c>
      <c r="U19" s="270" t="s">
        <v>551</v>
      </c>
      <c r="V19" s="270" t="s">
        <v>551</v>
      </c>
      <c r="W19" s="270" t="s">
        <v>551</v>
      </c>
      <c r="X19" s="270" t="s">
        <v>551</v>
      </c>
      <c r="Y19" s="270" t="s">
        <v>551</v>
      </c>
      <c r="Z19" s="270" t="s">
        <v>551</v>
      </c>
      <c r="AA19" s="270" t="s">
        <v>551</v>
      </c>
      <c r="AB19" s="270" t="s">
        <v>551</v>
      </c>
      <c r="AC19" s="270" t="s">
        <v>551</v>
      </c>
      <c r="AD19" s="270" t="s">
        <v>551</v>
      </c>
      <c r="AE19" s="270" t="s">
        <v>551</v>
      </c>
      <c r="AF19" s="270" t="s">
        <v>551</v>
      </c>
    </row>
    <row r="20" spans="1:33" s="289" customFormat="1">
      <c r="A20" s="260">
        <v>16</v>
      </c>
      <c r="B20" s="261" t="s">
        <v>246</v>
      </c>
      <c r="C20" s="378" t="s">
        <v>238</v>
      </c>
      <c r="D20" s="378" t="s">
        <v>143</v>
      </c>
      <c r="E20" s="378" t="s">
        <v>144</v>
      </c>
      <c r="F20" s="378" t="s">
        <v>144</v>
      </c>
      <c r="G20" s="378">
        <v>2020</v>
      </c>
      <c r="H20" s="262">
        <v>36960</v>
      </c>
      <c r="I20" s="260" t="s">
        <v>377</v>
      </c>
      <c r="J20" s="268"/>
      <c r="K20" s="263" t="s">
        <v>260</v>
      </c>
      <c r="L20" s="268" t="s">
        <v>265</v>
      </c>
      <c r="M20" s="270" t="s">
        <v>551</v>
      </c>
      <c r="N20" s="270" t="s">
        <v>551</v>
      </c>
      <c r="O20" s="270" t="s">
        <v>551</v>
      </c>
      <c r="P20" s="270" t="s">
        <v>551</v>
      </c>
      <c r="Q20" s="270" t="s">
        <v>551</v>
      </c>
      <c r="R20" s="270" t="s">
        <v>551</v>
      </c>
      <c r="S20" s="270" t="s">
        <v>551</v>
      </c>
      <c r="T20" s="270" t="s">
        <v>551</v>
      </c>
      <c r="U20" s="270" t="s">
        <v>551</v>
      </c>
      <c r="V20" s="270" t="s">
        <v>551</v>
      </c>
      <c r="W20" s="270" t="s">
        <v>551</v>
      </c>
      <c r="X20" s="270" t="s">
        <v>551</v>
      </c>
      <c r="Y20" s="270" t="s">
        <v>551</v>
      </c>
      <c r="Z20" s="270" t="s">
        <v>551</v>
      </c>
      <c r="AA20" s="270" t="s">
        <v>551</v>
      </c>
      <c r="AB20" s="270" t="s">
        <v>551</v>
      </c>
      <c r="AC20" s="270" t="s">
        <v>551</v>
      </c>
      <c r="AD20" s="270" t="s">
        <v>551</v>
      </c>
      <c r="AE20" s="270" t="s">
        <v>551</v>
      </c>
      <c r="AF20" s="270" t="s">
        <v>551</v>
      </c>
    </row>
    <row r="21" spans="1:33" s="289" customFormat="1" ht="15.75">
      <c r="A21" s="440" t="s">
        <v>0</v>
      </c>
      <c r="B21" s="440"/>
      <c r="C21" s="440"/>
      <c r="D21" s="440"/>
      <c r="E21" s="440"/>
      <c r="F21" s="440"/>
      <c r="G21" s="440"/>
      <c r="H21" s="265">
        <f>SUM(H5:H20)</f>
        <v>26425087.649999999</v>
      </c>
      <c r="I21" s="265"/>
      <c r="J21" s="268"/>
      <c r="K21" s="268"/>
      <c r="L21" s="268"/>
      <c r="M21" s="268"/>
      <c r="N21" s="268"/>
      <c r="O21" s="270"/>
      <c r="P21" s="270"/>
      <c r="Q21" s="270"/>
      <c r="R21" s="268"/>
      <c r="S21" s="268"/>
      <c r="T21" s="268"/>
      <c r="U21" s="268"/>
      <c r="V21" s="268"/>
      <c r="W21" s="268"/>
      <c r="X21" s="268"/>
      <c r="Y21" s="268"/>
      <c r="Z21" s="268"/>
      <c r="AA21" s="268"/>
      <c r="AB21" s="268"/>
      <c r="AC21" s="321"/>
      <c r="AD21" s="321"/>
      <c r="AE21" s="321"/>
      <c r="AF21" s="321"/>
    </row>
    <row r="22" spans="1:33" ht="17.45" customHeight="1">
      <c r="A22" s="438" t="s">
        <v>83</v>
      </c>
      <c r="B22" s="438"/>
      <c r="C22" s="438"/>
      <c r="D22" s="438"/>
      <c r="E22" s="438"/>
      <c r="F22" s="438"/>
      <c r="G22" s="438"/>
      <c r="H22" s="266"/>
      <c r="I22" s="266"/>
      <c r="J22" s="267"/>
      <c r="K22" s="267"/>
      <c r="L22" s="267"/>
      <c r="M22" s="267"/>
      <c r="N22" s="267"/>
      <c r="O22" s="267"/>
      <c r="P22" s="267"/>
      <c r="Q22" s="267"/>
      <c r="R22" s="267"/>
      <c r="S22" s="267"/>
      <c r="T22" s="267"/>
      <c r="U22" s="267"/>
      <c r="V22" s="267"/>
      <c r="W22" s="267"/>
      <c r="X22" s="267"/>
      <c r="Y22" s="267"/>
      <c r="Z22" s="267"/>
      <c r="AA22" s="267"/>
      <c r="AB22" s="267"/>
      <c r="AC22" s="374"/>
      <c r="AD22" s="374"/>
      <c r="AE22" s="374"/>
      <c r="AF22" s="374"/>
    </row>
    <row r="23" spans="1:33" s="290" customFormat="1" ht="30">
      <c r="A23" s="378">
        <v>1</v>
      </c>
      <c r="B23" s="322" t="s">
        <v>36</v>
      </c>
      <c r="C23" s="378" t="s">
        <v>379</v>
      </c>
      <c r="D23" s="378" t="s">
        <v>143</v>
      </c>
      <c r="E23" s="378" t="s">
        <v>144</v>
      </c>
      <c r="F23" s="260" t="s">
        <v>581</v>
      </c>
      <c r="G23" s="378">
        <v>2012</v>
      </c>
      <c r="H23" s="262">
        <v>4442933.66</v>
      </c>
      <c r="I23" s="378" t="s">
        <v>377</v>
      </c>
      <c r="J23" s="274" t="s">
        <v>381</v>
      </c>
      <c r="K23" s="378" t="s">
        <v>380</v>
      </c>
      <c r="L23" s="400" t="s">
        <v>582</v>
      </c>
      <c r="M23" s="400" t="s">
        <v>582</v>
      </c>
      <c r="N23" s="400" t="s">
        <v>582</v>
      </c>
      <c r="O23" s="394" t="s">
        <v>144</v>
      </c>
      <c r="P23" s="394" t="s">
        <v>144</v>
      </c>
      <c r="Q23" s="394" t="s">
        <v>144</v>
      </c>
      <c r="R23" s="378" t="s">
        <v>382</v>
      </c>
      <c r="S23" s="268"/>
      <c r="T23" s="268" t="s">
        <v>143</v>
      </c>
      <c r="U23" s="268" t="s">
        <v>552</v>
      </c>
      <c r="V23" s="400" t="s">
        <v>583</v>
      </c>
      <c r="W23" s="378" t="s">
        <v>383</v>
      </c>
      <c r="X23" s="378" t="s">
        <v>384</v>
      </c>
      <c r="Y23" s="378" t="s">
        <v>153</v>
      </c>
      <c r="Z23" s="378" t="s">
        <v>383</v>
      </c>
      <c r="AA23" s="268" t="s">
        <v>153</v>
      </c>
      <c r="AB23" s="268" t="s">
        <v>383</v>
      </c>
      <c r="AC23" s="268"/>
      <c r="AD23" s="268">
        <v>1</v>
      </c>
      <c r="AE23" s="268" t="s">
        <v>144</v>
      </c>
      <c r="AF23" s="268" t="s">
        <v>144</v>
      </c>
    </row>
    <row r="24" spans="1:33" s="290" customFormat="1" ht="30">
      <c r="A24" s="378">
        <v>2</v>
      </c>
      <c r="B24" s="322" t="s">
        <v>36</v>
      </c>
      <c r="C24" s="378" t="s">
        <v>379</v>
      </c>
      <c r="D24" s="378" t="s">
        <v>143</v>
      </c>
      <c r="E24" s="378" t="s">
        <v>144</v>
      </c>
      <c r="F24" s="260" t="s">
        <v>526</v>
      </c>
      <c r="G24" s="378">
        <v>2019</v>
      </c>
      <c r="H24" s="262">
        <v>34480.01</v>
      </c>
      <c r="I24" s="378" t="s">
        <v>377</v>
      </c>
      <c r="J24" s="268"/>
      <c r="K24" s="378" t="s">
        <v>380</v>
      </c>
      <c r="L24" s="400" t="s">
        <v>582</v>
      </c>
      <c r="M24" s="400" t="s">
        <v>582</v>
      </c>
      <c r="N24" s="400" t="s">
        <v>582</v>
      </c>
      <c r="O24" s="394" t="s">
        <v>144</v>
      </c>
      <c r="P24" s="394" t="s">
        <v>144</v>
      </c>
      <c r="Q24" s="394" t="s">
        <v>144</v>
      </c>
      <c r="R24" s="378" t="s">
        <v>382</v>
      </c>
      <c r="S24" s="268"/>
      <c r="T24" s="268" t="s">
        <v>143</v>
      </c>
      <c r="U24" s="268" t="s">
        <v>552</v>
      </c>
      <c r="V24" s="400" t="s">
        <v>269</v>
      </c>
      <c r="W24" s="378" t="s">
        <v>384</v>
      </c>
      <c r="X24" s="378" t="s">
        <v>384</v>
      </c>
      <c r="Y24" s="378" t="s">
        <v>153</v>
      </c>
      <c r="Z24" s="378" t="s">
        <v>384</v>
      </c>
      <c r="AA24" s="268" t="s">
        <v>153</v>
      </c>
      <c r="AB24" s="268" t="s">
        <v>383</v>
      </c>
      <c r="AC24" s="268">
        <v>64</v>
      </c>
      <c r="AD24" s="268">
        <v>2</v>
      </c>
      <c r="AE24" s="268" t="s">
        <v>144</v>
      </c>
      <c r="AF24" s="268" t="s">
        <v>144</v>
      </c>
    </row>
    <row r="25" spans="1:33" s="289" customFormat="1" ht="15.75">
      <c r="A25" s="440" t="s">
        <v>59</v>
      </c>
      <c r="B25" s="440"/>
      <c r="C25" s="440"/>
      <c r="D25" s="440"/>
      <c r="E25" s="440"/>
      <c r="F25" s="440"/>
      <c r="G25" s="440"/>
      <c r="H25" s="265">
        <f>SUM(H23:H24)</f>
        <v>4477413.67</v>
      </c>
      <c r="I25" s="265"/>
      <c r="J25" s="270"/>
      <c r="K25" s="270"/>
      <c r="L25" s="270"/>
      <c r="M25" s="270"/>
      <c r="N25" s="270"/>
      <c r="O25" s="270"/>
      <c r="P25" s="270"/>
      <c r="Q25" s="270"/>
      <c r="R25" s="270"/>
      <c r="S25" s="270"/>
      <c r="T25" s="270"/>
      <c r="U25" s="270"/>
      <c r="V25" s="270"/>
      <c r="W25" s="270"/>
      <c r="X25" s="270"/>
      <c r="Y25" s="270"/>
      <c r="Z25" s="270"/>
      <c r="AA25" s="270"/>
      <c r="AB25" s="270"/>
      <c r="AC25" s="323"/>
      <c r="AD25" s="323"/>
      <c r="AE25" s="323"/>
      <c r="AF25" s="323"/>
    </row>
    <row r="26" spans="1:33" ht="15" customHeight="1">
      <c r="A26" s="438" t="s">
        <v>94</v>
      </c>
      <c r="B26" s="438"/>
      <c r="C26" s="438"/>
      <c r="D26" s="438"/>
      <c r="E26" s="438"/>
      <c r="F26" s="438"/>
      <c r="G26" s="438"/>
      <c r="H26" s="266"/>
      <c r="I26" s="266"/>
      <c r="J26" s="267"/>
      <c r="K26" s="267"/>
      <c r="L26" s="267"/>
      <c r="M26" s="267"/>
      <c r="N26" s="267"/>
      <c r="O26" s="267"/>
      <c r="P26" s="267"/>
      <c r="Q26" s="267"/>
      <c r="R26" s="267"/>
      <c r="S26" s="267"/>
      <c r="T26" s="267"/>
      <c r="U26" s="267"/>
      <c r="V26" s="267"/>
      <c r="W26" s="267"/>
      <c r="X26" s="267"/>
      <c r="Y26" s="267"/>
      <c r="Z26" s="267"/>
      <c r="AA26" s="267"/>
      <c r="AB26" s="267"/>
      <c r="AC26" s="374"/>
      <c r="AD26" s="374"/>
      <c r="AE26" s="374"/>
      <c r="AF26" s="374"/>
    </row>
    <row r="27" spans="1:33" s="289" customFormat="1" ht="168.6" customHeight="1">
      <c r="A27" s="260">
        <v>1</v>
      </c>
      <c r="B27" s="342" t="s">
        <v>587</v>
      </c>
      <c r="C27" s="378" t="s">
        <v>159</v>
      </c>
      <c r="D27" s="378" t="s">
        <v>143</v>
      </c>
      <c r="E27" s="378" t="s">
        <v>144</v>
      </c>
      <c r="F27" s="378" t="s">
        <v>144</v>
      </c>
      <c r="G27" s="378" t="s">
        <v>160</v>
      </c>
      <c r="H27" s="393">
        <v>6764000</v>
      </c>
      <c r="I27" s="392" t="s">
        <v>158</v>
      </c>
      <c r="J27" s="272" t="s">
        <v>161</v>
      </c>
      <c r="K27" s="378" t="s">
        <v>61</v>
      </c>
      <c r="L27" s="378" t="s">
        <v>148</v>
      </c>
      <c r="M27" s="378" t="s">
        <v>162</v>
      </c>
      <c r="N27" s="378" t="s">
        <v>163</v>
      </c>
      <c r="O27" s="263" t="s">
        <v>395</v>
      </c>
      <c r="P27" s="263" t="s">
        <v>395</v>
      </c>
      <c r="Q27" s="263" t="s">
        <v>395</v>
      </c>
      <c r="R27" s="378" t="s">
        <v>164</v>
      </c>
      <c r="S27" s="378" t="s">
        <v>165</v>
      </c>
      <c r="T27" s="378" t="s">
        <v>553</v>
      </c>
      <c r="U27" s="378" t="s">
        <v>554</v>
      </c>
      <c r="V27" s="378" t="s">
        <v>394</v>
      </c>
      <c r="W27" s="378" t="s">
        <v>166</v>
      </c>
      <c r="X27" s="378" t="s">
        <v>166</v>
      </c>
      <c r="Y27" s="378" t="s">
        <v>166</v>
      </c>
      <c r="Z27" s="378" t="s">
        <v>167</v>
      </c>
      <c r="AA27" s="378" t="s">
        <v>168</v>
      </c>
      <c r="AB27" s="378" t="s">
        <v>169</v>
      </c>
      <c r="AC27" s="378" t="s">
        <v>579</v>
      </c>
      <c r="AD27" s="268">
        <v>4</v>
      </c>
      <c r="AE27" s="268" t="s">
        <v>143</v>
      </c>
      <c r="AF27" s="268" t="s">
        <v>144</v>
      </c>
      <c r="AG27" s="290"/>
    </row>
    <row r="28" spans="1:33" s="289" customFormat="1" ht="30">
      <c r="A28" s="402">
        <v>2</v>
      </c>
      <c r="B28" s="406" t="s">
        <v>584</v>
      </c>
      <c r="C28" s="407" t="s">
        <v>159</v>
      </c>
      <c r="D28" s="407" t="s">
        <v>588</v>
      </c>
      <c r="E28" s="407" t="s">
        <v>588</v>
      </c>
      <c r="F28" s="407" t="s">
        <v>588</v>
      </c>
      <c r="G28" s="407" t="s">
        <v>588</v>
      </c>
      <c r="H28" s="405">
        <v>438438.58</v>
      </c>
      <c r="I28" s="403" t="s">
        <v>586</v>
      </c>
      <c r="J28" s="404"/>
      <c r="K28" s="384" t="s">
        <v>61</v>
      </c>
      <c r="L28" s="407" t="s">
        <v>588</v>
      </c>
      <c r="M28" s="407" t="s">
        <v>588</v>
      </c>
      <c r="N28" s="407" t="s">
        <v>588</v>
      </c>
      <c r="O28" s="407" t="s">
        <v>588</v>
      </c>
      <c r="P28" s="407" t="s">
        <v>588</v>
      </c>
      <c r="Q28" s="407" t="s">
        <v>588</v>
      </c>
      <c r="R28" s="407" t="s">
        <v>588</v>
      </c>
      <c r="S28" s="407" t="s">
        <v>588</v>
      </c>
      <c r="T28" s="407" t="s">
        <v>588</v>
      </c>
      <c r="U28" s="407" t="s">
        <v>588</v>
      </c>
      <c r="V28" s="407" t="s">
        <v>588</v>
      </c>
      <c r="W28" s="407" t="s">
        <v>588</v>
      </c>
      <c r="X28" s="407" t="s">
        <v>588</v>
      </c>
      <c r="Y28" s="407" t="s">
        <v>588</v>
      </c>
      <c r="Z28" s="407" t="s">
        <v>588</v>
      </c>
      <c r="AA28" s="407" t="s">
        <v>588</v>
      </c>
      <c r="AB28" s="407" t="s">
        <v>588</v>
      </c>
      <c r="AC28" s="407" t="s">
        <v>588</v>
      </c>
      <c r="AD28" s="407" t="s">
        <v>588</v>
      </c>
      <c r="AE28" s="407" t="s">
        <v>588</v>
      </c>
      <c r="AF28" s="407" t="s">
        <v>588</v>
      </c>
      <c r="AG28" s="290"/>
    </row>
    <row r="29" spans="1:33" s="289" customFormat="1" ht="30">
      <c r="A29" s="402">
        <v>3</v>
      </c>
      <c r="B29" s="406" t="s">
        <v>585</v>
      </c>
      <c r="C29" s="407" t="s">
        <v>159</v>
      </c>
      <c r="D29" s="407" t="s">
        <v>588</v>
      </c>
      <c r="E29" s="407" t="s">
        <v>588</v>
      </c>
      <c r="F29" s="407" t="s">
        <v>588</v>
      </c>
      <c r="G29" s="407" t="s">
        <v>588</v>
      </c>
      <c r="H29" s="405">
        <v>24662</v>
      </c>
      <c r="I29" s="403" t="s">
        <v>586</v>
      </c>
      <c r="J29" s="404"/>
      <c r="K29" s="384" t="s">
        <v>61</v>
      </c>
      <c r="L29" s="407" t="s">
        <v>588</v>
      </c>
      <c r="M29" s="407" t="s">
        <v>588</v>
      </c>
      <c r="N29" s="407" t="s">
        <v>588</v>
      </c>
      <c r="O29" s="407" t="s">
        <v>588</v>
      </c>
      <c r="P29" s="407" t="s">
        <v>588</v>
      </c>
      <c r="Q29" s="407" t="s">
        <v>588</v>
      </c>
      <c r="R29" s="407" t="s">
        <v>588</v>
      </c>
      <c r="S29" s="407" t="s">
        <v>588</v>
      </c>
      <c r="T29" s="407" t="s">
        <v>588</v>
      </c>
      <c r="U29" s="407" t="s">
        <v>588</v>
      </c>
      <c r="V29" s="407" t="s">
        <v>588</v>
      </c>
      <c r="W29" s="407" t="s">
        <v>588</v>
      </c>
      <c r="X29" s="407" t="s">
        <v>588</v>
      </c>
      <c r="Y29" s="407" t="s">
        <v>588</v>
      </c>
      <c r="Z29" s="407" t="s">
        <v>588</v>
      </c>
      <c r="AA29" s="407" t="s">
        <v>588</v>
      </c>
      <c r="AB29" s="407" t="s">
        <v>588</v>
      </c>
      <c r="AC29" s="407" t="s">
        <v>588</v>
      </c>
      <c r="AD29" s="407" t="s">
        <v>588</v>
      </c>
      <c r="AE29" s="407" t="s">
        <v>588</v>
      </c>
      <c r="AF29" s="407" t="s">
        <v>588</v>
      </c>
      <c r="AG29" s="290"/>
    </row>
    <row r="30" spans="1:33" s="289" customFormat="1" ht="15.75">
      <c r="A30" s="440" t="s">
        <v>59</v>
      </c>
      <c r="B30" s="440"/>
      <c r="C30" s="440"/>
      <c r="D30" s="440"/>
      <c r="E30" s="440"/>
      <c r="F30" s="440"/>
      <c r="G30" s="440"/>
      <c r="H30" s="265">
        <f>H27</f>
        <v>6764000</v>
      </c>
      <c r="I30" s="265"/>
      <c r="J30" s="270"/>
      <c r="K30" s="270"/>
      <c r="L30" s="270"/>
      <c r="M30" s="270"/>
      <c r="N30" s="270"/>
      <c r="O30" s="270"/>
      <c r="P30" s="270"/>
      <c r="Q30" s="270"/>
      <c r="R30" s="270"/>
      <c r="S30" s="270"/>
      <c r="T30" s="270"/>
      <c r="U30" s="270"/>
      <c r="V30" s="270"/>
      <c r="W30" s="270"/>
      <c r="X30" s="270"/>
      <c r="Y30" s="270"/>
      <c r="Z30" s="270"/>
      <c r="AA30" s="270"/>
      <c r="AB30" s="270"/>
      <c r="AC30" s="270"/>
      <c r="AD30" s="270"/>
      <c r="AE30" s="270"/>
      <c r="AF30" s="270"/>
    </row>
    <row r="31" spans="1:33" ht="15" customHeight="1">
      <c r="A31" s="438" t="s">
        <v>438</v>
      </c>
      <c r="B31" s="438"/>
      <c r="C31" s="438"/>
      <c r="D31" s="438"/>
      <c r="E31" s="438"/>
      <c r="F31" s="438"/>
      <c r="G31" s="438"/>
      <c r="H31" s="266"/>
      <c r="I31" s="266"/>
      <c r="J31" s="267"/>
      <c r="K31" s="267"/>
      <c r="L31" s="267"/>
      <c r="M31" s="267"/>
      <c r="N31" s="267"/>
      <c r="O31" s="267"/>
      <c r="P31" s="267"/>
      <c r="Q31" s="267"/>
      <c r="R31" s="267"/>
      <c r="S31" s="267"/>
      <c r="T31" s="267"/>
      <c r="U31" s="267"/>
      <c r="V31" s="267"/>
      <c r="W31" s="267"/>
      <c r="X31" s="267"/>
      <c r="Y31" s="267"/>
      <c r="Z31" s="267"/>
      <c r="AA31" s="267"/>
      <c r="AB31" s="267"/>
      <c r="AC31" s="374"/>
      <c r="AD31" s="374"/>
      <c r="AE31" s="374"/>
      <c r="AF31" s="374"/>
    </row>
    <row r="32" spans="1:33" ht="15" customHeight="1">
      <c r="A32" s="438" t="s">
        <v>118</v>
      </c>
      <c r="B32" s="438"/>
      <c r="C32" s="438"/>
      <c r="D32" s="438"/>
      <c r="E32" s="438"/>
      <c r="F32" s="438"/>
      <c r="G32" s="438"/>
      <c r="H32" s="266"/>
      <c r="I32" s="266"/>
      <c r="J32" s="267"/>
      <c r="K32" s="267"/>
      <c r="L32" s="267"/>
      <c r="M32" s="267"/>
      <c r="N32" s="267"/>
      <c r="O32" s="267"/>
      <c r="P32" s="267"/>
      <c r="Q32" s="267"/>
      <c r="R32" s="267"/>
      <c r="S32" s="267"/>
      <c r="T32" s="267"/>
      <c r="U32" s="267"/>
      <c r="V32" s="267"/>
      <c r="W32" s="267"/>
      <c r="X32" s="267"/>
      <c r="Y32" s="267"/>
      <c r="Z32" s="267"/>
      <c r="AA32" s="267"/>
      <c r="AB32" s="267"/>
      <c r="AC32" s="374"/>
      <c r="AD32" s="374"/>
      <c r="AE32" s="374"/>
      <c r="AF32" s="374"/>
    </row>
    <row r="33" spans="1:33" s="290" customFormat="1" ht="52.9" customHeight="1">
      <c r="A33" s="378">
        <v>1</v>
      </c>
      <c r="B33" s="322" t="s">
        <v>140</v>
      </c>
      <c r="C33" s="378"/>
      <c r="D33" s="378"/>
      <c r="E33" s="378"/>
      <c r="F33" s="378"/>
      <c r="G33" s="378"/>
      <c r="H33" s="262"/>
      <c r="I33" s="262"/>
      <c r="J33" s="268"/>
      <c r="K33" s="268"/>
      <c r="L33" s="268"/>
      <c r="M33" s="268"/>
      <c r="N33" s="268"/>
      <c r="O33" s="268"/>
      <c r="P33" s="268"/>
      <c r="Q33" s="268"/>
      <c r="R33" s="268"/>
      <c r="S33" s="268"/>
      <c r="T33" s="268"/>
      <c r="U33" s="268"/>
      <c r="V33" s="268"/>
      <c r="W33" s="268"/>
      <c r="X33" s="268"/>
      <c r="Y33" s="268"/>
      <c r="Z33" s="268"/>
      <c r="AA33" s="268"/>
      <c r="AB33" s="268"/>
      <c r="AC33" s="321"/>
      <c r="AD33" s="321"/>
      <c r="AE33" s="321"/>
      <c r="AF33" s="321"/>
    </row>
    <row r="34" spans="1:33" s="281" customFormat="1" ht="210">
      <c r="A34" s="260">
        <v>2</v>
      </c>
      <c r="B34" s="261" t="s">
        <v>141</v>
      </c>
      <c r="C34" s="378" t="s">
        <v>142</v>
      </c>
      <c r="D34" s="378" t="s">
        <v>143</v>
      </c>
      <c r="E34" s="324" t="s">
        <v>144</v>
      </c>
      <c r="F34" s="324" t="s">
        <v>144</v>
      </c>
      <c r="G34" s="378" t="s">
        <v>145</v>
      </c>
      <c r="H34" s="398">
        <v>3497000</v>
      </c>
      <c r="I34" s="375" t="s">
        <v>158</v>
      </c>
      <c r="J34" s="325" t="s">
        <v>146</v>
      </c>
      <c r="K34" s="378" t="s">
        <v>147</v>
      </c>
      <c r="L34" s="378" t="s">
        <v>148</v>
      </c>
      <c r="M34" s="378" t="s">
        <v>149</v>
      </c>
      <c r="N34" s="378" t="s">
        <v>150</v>
      </c>
      <c r="O34" s="378" t="s">
        <v>526</v>
      </c>
      <c r="P34" s="378" t="s">
        <v>144</v>
      </c>
      <c r="Q34" s="378" t="s">
        <v>153</v>
      </c>
      <c r="R34" s="263" t="s">
        <v>540</v>
      </c>
      <c r="S34" s="395" t="s">
        <v>580</v>
      </c>
      <c r="T34" s="263" t="s">
        <v>541</v>
      </c>
      <c r="U34" s="263" t="s">
        <v>542</v>
      </c>
      <c r="V34" s="263" t="s">
        <v>543</v>
      </c>
      <c r="W34" s="260" t="s">
        <v>151</v>
      </c>
      <c r="X34" s="378" t="s">
        <v>152</v>
      </c>
      <c r="Y34" s="378" t="s">
        <v>152</v>
      </c>
      <c r="Z34" s="378" t="s">
        <v>152</v>
      </c>
      <c r="AA34" s="378" t="s">
        <v>153</v>
      </c>
      <c r="AB34" s="378" t="s">
        <v>152</v>
      </c>
      <c r="AC34" s="268" t="s">
        <v>154</v>
      </c>
      <c r="AD34" s="268">
        <v>3</v>
      </c>
      <c r="AE34" s="378" t="s">
        <v>155</v>
      </c>
      <c r="AF34" s="268" t="s">
        <v>144</v>
      </c>
    </row>
    <row r="35" spans="1:33" s="289" customFormat="1" ht="15" customHeight="1">
      <c r="A35" s="440" t="s">
        <v>59</v>
      </c>
      <c r="B35" s="440"/>
      <c r="C35" s="440"/>
      <c r="D35" s="440"/>
      <c r="E35" s="440"/>
      <c r="F35" s="440"/>
      <c r="G35" s="440"/>
      <c r="H35" s="265">
        <f>SUM(H34)</f>
        <v>3497000</v>
      </c>
      <c r="I35" s="265"/>
      <c r="J35" s="270"/>
      <c r="K35" s="270"/>
      <c r="L35" s="270"/>
      <c r="M35" s="270"/>
      <c r="N35" s="270"/>
      <c r="O35" s="270"/>
      <c r="P35" s="270"/>
      <c r="Q35" s="270"/>
      <c r="R35" s="270"/>
      <c r="S35" s="270"/>
      <c r="T35" s="270"/>
      <c r="U35" s="270"/>
      <c r="V35" s="270"/>
      <c r="W35" s="270"/>
      <c r="X35" s="270"/>
      <c r="Y35" s="270"/>
      <c r="Z35" s="270"/>
      <c r="AA35" s="270"/>
      <c r="AB35" s="270"/>
      <c r="AC35" s="323"/>
      <c r="AD35" s="323"/>
      <c r="AE35" s="323"/>
      <c r="AF35" s="323"/>
    </row>
    <row r="36" spans="1:33" s="289" customFormat="1" ht="15" customHeight="1">
      <c r="A36" s="438" t="s">
        <v>119</v>
      </c>
      <c r="B36" s="438"/>
      <c r="C36" s="438"/>
      <c r="D36" s="438"/>
      <c r="E36" s="438"/>
      <c r="F36" s="438"/>
      <c r="G36" s="438"/>
      <c r="H36" s="266"/>
      <c r="I36" s="266"/>
      <c r="J36" s="267"/>
      <c r="K36" s="267"/>
      <c r="L36" s="267"/>
      <c r="M36" s="267"/>
      <c r="N36" s="267"/>
      <c r="O36" s="267"/>
      <c r="P36" s="267"/>
      <c r="Q36" s="267"/>
      <c r="R36" s="267"/>
      <c r="S36" s="267"/>
      <c r="T36" s="267"/>
      <c r="U36" s="267"/>
      <c r="V36" s="267"/>
      <c r="W36" s="267"/>
      <c r="X36" s="267"/>
      <c r="Y36" s="267"/>
      <c r="Z36" s="267"/>
      <c r="AA36" s="267"/>
      <c r="AB36" s="267"/>
      <c r="AC36" s="374"/>
      <c r="AD36" s="374"/>
      <c r="AE36" s="374"/>
      <c r="AF36" s="374"/>
    </row>
    <row r="37" spans="1:33" ht="75">
      <c r="A37" s="260">
        <v>1</v>
      </c>
      <c r="B37" s="326" t="s">
        <v>187</v>
      </c>
      <c r="C37" s="326" t="s">
        <v>188</v>
      </c>
      <c r="D37" s="263" t="s">
        <v>143</v>
      </c>
      <c r="E37" s="263" t="s">
        <v>144</v>
      </c>
      <c r="F37" s="263" t="s">
        <v>144</v>
      </c>
      <c r="G37" s="263">
        <v>2006</v>
      </c>
      <c r="H37" s="398">
        <v>4552000</v>
      </c>
      <c r="I37" s="399" t="s">
        <v>158</v>
      </c>
      <c r="J37" s="396" t="s">
        <v>544</v>
      </c>
      <c r="K37" s="326" t="s">
        <v>192</v>
      </c>
      <c r="L37" s="270" t="s">
        <v>592</v>
      </c>
      <c r="M37" s="260" t="s">
        <v>593</v>
      </c>
      <c r="N37" s="263" t="s">
        <v>195</v>
      </c>
      <c r="O37" s="263" t="s">
        <v>395</v>
      </c>
      <c r="P37" s="263" t="s">
        <v>395</v>
      </c>
      <c r="Q37" s="263" t="s">
        <v>395</v>
      </c>
      <c r="R37" s="378" t="s">
        <v>197</v>
      </c>
      <c r="S37" s="378" t="s">
        <v>198</v>
      </c>
      <c r="T37" s="327" t="s">
        <v>545</v>
      </c>
      <c r="U37" s="263" t="s">
        <v>152</v>
      </c>
      <c r="V37" s="263" t="s">
        <v>546</v>
      </c>
      <c r="W37" s="378" t="s">
        <v>151</v>
      </c>
      <c r="X37" s="378" t="s">
        <v>151</v>
      </c>
      <c r="Y37" s="378" t="s">
        <v>151</v>
      </c>
      <c r="Z37" s="378" t="s">
        <v>151</v>
      </c>
      <c r="AA37" s="378" t="s">
        <v>153</v>
      </c>
      <c r="AB37" s="378" t="s">
        <v>151</v>
      </c>
      <c r="AC37" s="268">
        <v>1155.1300000000001</v>
      </c>
      <c r="AD37" s="268">
        <v>3</v>
      </c>
      <c r="AE37" s="268" t="s">
        <v>144</v>
      </c>
      <c r="AF37" s="268" t="s">
        <v>144</v>
      </c>
    </row>
    <row r="38" spans="1:33" ht="75">
      <c r="A38" s="260">
        <v>2</v>
      </c>
      <c r="B38" s="326" t="s">
        <v>187</v>
      </c>
      <c r="C38" s="326" t="s">
        <v>188</v>
      </c>
      <c r="D38" s="263" t="s">
        <v>143</v>
      </c>
      <c r="E38" s="263" t="s">
        <v>144</v>
      </c>
      <c r="F38" s="263" t="s">
        <v>144</v>
      </c>
      <c r="G38" s="263">
        <v>2007</v>
      </c>
      <c r="H38" s="449">
        <f>1541000+516000</f>
        <v>2057000</v>
      </c>
      <c r="I38" s="448" t="s">
        <v>158</v>
      </c>
      <c r="J38" s="397" t="s">
        <v>194</v>
      </c>
      <c r="K38" s="441" t="s">
        <v>193</v>
      </c>
      <c r="L38" s="270" t="s">
        <v>592</v>
      </c>
      <c r="M38" s="260" t="s">
        <v>593</v>
      </c>
      <c r="N38" s="263" t="s">
        <v>195</v>
      </c>
      <c r="O38" s="263" t="s">
        <v>395</v>
      </c>
      <c r="P38" s="263" t="s">
        <v>395</v>
      </c>
      <c r="Q38" s="263" t="s">
        <v>395</v>
      </c>
      <c r="R38" s="268"/>
      <c r="S38" s="378" t="s">
        <v>199</v>
      </c>
      <c r="T38" s="263" t="s">
        <v>547</v>
      </c>
      <c r="U38" s="263" t="s">
        <v>152</v>
      </c>
      <c r="V38" s="263" t="s">
        <v>546</v>
      </c>
      <c r="W38" s="378" t="s">
        <v>151</v>
      </c>
      <c r="X38" s="378" t="s">
        <v>151</v>
      </c>
      <c r="Y38" s="378" t="s">
        <v>151</v>
      </c>
      <c r="Z38" s="378" t="s">
        <v>151</v>
      </c>
      <c r="AA38" s="378" t="s">
        <v>153</v>
      </c>
      <c r="AB38" s="378" t="s">
        <v>151</v>
      </c>
      <c r="AC38" s="268">
        <v>391.06</v>
      </c>
      <c r="AD38" s="268">
        <v>2</v>
      </c>
      <c r="AE38" s="268" t="s">
        <v>144</v>
      </c>
      <c r="AF38" s="268" t="s">
        <v>144</v>
      </c>
    </row>
    <row r="39" spans="1:33" ht="75">
      <c r="A39" s="260">
        <v>3</v>
      </c>
      <c r="B39" s="326" t="s">
        <v>595</v>
      </c>
      <c r="C39" s="326" t="s">
        <v>189</v>
      </c>
      <c r="D39" s="263" t="s">
        <v>143</v>
      </c>
      <c r="E39" s="263" t="s">
        <v>144</v>
      </c>
      <c r="F39" s="263" t="s">
        <v>144</v>
      </c>
      <c r="G39" s="263">
        <v>2007</v>
      </c>
      <c r="H39" s="447"/>
      <c r="I39" s="448"/>
      <c r="J39" s="397" t="s">
        <v>194</v>
      </c>
      <c r="K39" s="441"/>
      <c r="L39" s="260" t="s">
        <v>592</v>
      </c>
      <c r="M39" s="260" t="s">
        <v>593</v>
      </c>
      <c r="N39" s="263" t="s">
        <v>195</v>
      </c>
      <c r="O39" s="263" t="s">
        <v>395</v>
      </c>
      <c r="P39" s="260" t="s">
        <v>604</v>
      </c>
      <c r="Q39" s="260" t="s">
        <v>395</v>
      </c>
      <c r="R39" s="268"/>
      <c r="S39" s="268"/>
      <c r="T39" s="263" t="s">
        <v>547</v>
      </c>
      <c r="U39" s="263" t="s">
        <v>152</v>
      </c>
      <c r="V39" s="263" t="s">
        <v>546</v>
      </c>
      <c r="W39" s="378" t="s">
        <v>151</v>
      </c>
      <c r="X39" s="378" t="s">
        <v>151</v>
      </c>
      <c r="Y39" s="378" t="s">
        <v>151</v>
      </c>
      <c r="Z39" s="378" t="s">
        <v>151</v>
      </c>
      <c r="AA39" s="378" t="s">
        <v>153</v>
      </c>
      <c r="AB39" s="378" t="s">
        <v>151</v>
      </c>
      <c r="AC39" s="268">
        <v>131.06</v>
      </c>
      <c r="AD39" s="268">
        <v>1</v>
      </c>
      <c r="AE39" s="268" t="s">
        <v>144</v>
      </c>
      <c r="AF39" s="268" t="s">
        <v>144</v>
      </c>
    </row>
    <row r="40" spans="1:33" ht="82.15" customHeight="1">
      <c r="A40" s="260">
        <v>4</v>
      </c>
      <c r="B40" s="326" t="s">
        <v>190</v>
      </c>
      <c r="C40" s="326" t="s">
        <v>191</v>
      </c>
      <c r="D40" s="263" t="s">
        <v>143</v>
      </c>
      <c r="E40" s="263" t="s">
        <v>144</v>
      </c>
      <c r="F40" s="263" t="s">
        <v>144</v>
      </c>
      <c r="G40" s="263">
        <v>2014</v>
      </c>
      <c r="H40" s="398">
        <v>71000</v>
      </c>
      <c r="I40" s="399" t="s">
        <v>158</v>
      </c>
      <c r="J40" s="274"/>
      <c r="K40" s="441"/>
      <c r="L40" s="408" t="s">
        <v>196</v>
      </c>
      <c r="M40" s="260" t="s">
        <v>594</v>
      </c>
      <c r="N40" s="263" t="s">
        <v>195</v>
      </c>
      <c r="O40" s="263" t="s">
        <v>395</v>
      </c>
      <c r="P40" s="263" t="s">
        <v>395</v>
      </c>
      <c r="Q40" s="263" t="s">
        <v>395</v>
      </c>
      <c r="R40" s="268"/>
      <c r="S40" s="268"/>
      <c r="T40" s="263" t="s">
        <v>547</v>
      </c>
      <c r="U40" s="263" t="s">
        <v>152</v>
      </c>
      <c r="V40" s="263" t="s">
        <v>546</v>
      </c>
      <c r="W40" s="378" t="s">
        <v>151</v>
      </c>
      <c r="X40" s="378" t="s">
        <v>151</v>
      </c>
      <c r="Y40" s="378" t="s">
        <v>153</v>
      </c>
      <c r="Z40" s="378" t="s">
        <v>153</v>
      </c>
      <c r="AA40" s="378" t="s">
        <v>153</v>
      </c>
      <c r="AB40" s="378" t="s">
        <v>153</v>
      </c>
      <c r="AC40" s="268">
        <v>25.6</v>
      </c>
      <c r="AD40" s="268">
        <v>1</v>
      </c>
      <c r="AE40" s="268" t="s">
        <v>144</v>
      </c>
      <c r="AF40" s="268" t="s">
        <v>144</v>
      </c>
    </row>
    <row r="41" spans="1:33" s="289" customFormat="1" ht="15.75">
      <c r="A41" s="440" t="s">
        <v>59</v>
      </c>
      <c r="B41" s="440"/>
      <c r="C41" s="440"/>
      <c r="D41" s="440"/>
      <c r="E41" s="440"/>
      <c r="F41" s="440"/>
      <c r="G41" s="440" t="s">
        <v>59</v>
      </c>
      <c r="H41" s="265">
        <f>SUM(H37:H40)</f>
        <v>6680000</v>
      </c>
      <c r="I41" s="265"/>
      <c r="J41" s="270"/>
      <c r="K41" s="270"/>
      <c r="L41" s="270"/>
      <c r="M41" s="270"/>
      <c r="N41" s="270"/>
      <c r="O41" s="270"/>
      <c r="P41" s="270"/>
      <c r="Q41" s="270"/>
      <c r="R41" s="270"/>
      <c r="S41" s="270"/>
      <c r="T41" s="270"/>
      <c r="U41" s="270"/>
      <c r="V41" s="270"/>
      <c r="W41" s="270"/>
      <c r="X41" s="270"/>
      <c r="Y41" s="270"/>
      <c r="Z41" s="270"/>
      <c r="AA41" s="270"/>
      <c r="AB41" s="270"/>
      <c r="AC41" s="268"/>
      <c r="AD41" s="268"/>
      <c r="AE41" s="268"/>
      <c r="AF41" s="268"/>
    </row>
    <row r="42" spans="1:33" s="289" customFormat="1" ht="15" customHeight="1">
      <c r="A42" s="438" t="s">
        <v>527</v>
      </c>
      <c r="B42" s="438"/>
      <c r="C42" s="438"/>
      <c r="D42" s="438"/>
      <c r="E42" s="438"/>
      <c r="F42" s="438"/>
      <c r="G42" s="438"/>
      <c r="H42" s="266"/>
      <c r="I42" s="266"/>
      <c r="J42" s="267"/>
      <c r="K42" s="267"/>
      <c r="L42" s="267"/>
      <c r="M42" s="267"/>
      <c r="N42" s="267"/>
      <c r="O42" s="267"/>
      <c r="P42" s="267"/>
      <c r="Q42" s="267"/>
      <c r="R42" s="267"/>
      <c r="S42" s="267"/>
      <c r="T42" s="267"/>
      <c r="U42" s="267"/>
      <c r="V42" s="267"/>
      <c r="W42" s="267"/>
      <c r="X42" s="267"/>
      <c r="Y42" s="267"/>
      <c r="Z42" s="267"/>
      <c r="AA42" s="267"/>
      <c r="AB42" s="267"/>
      <c r="AC42" s="374"/>
      <c r="AD42" s="374"/>
      <c r="AE42" s="374"/>
      <c r="AF42" s="374"/>
    </row>
    <row r="43" spans="1:33" s="289" customFormat="1" ht="15" customHeight="1">
      <c r="A43" s="438" t="s">
        <v>121</v>
      </c>
      <c r="B43" s="438"/>
      <c r="C43" s="438"/>
      <c r="D43" s="438"/>
      <c r="E43" s="438"/>
      <c r="F43" s="438"/>
      <c r="G43" s="438"/>
      <c r="H43" s="266"/>
      <c r="I43" s="266"/>
      <c r="J43" s="267"/>
      <c r="K43" s="267"/>
      <c r="L43" s="267"/>
      <c r="M43" s="267"/>
      <c r="N43" s="267"/>
      <c r="O43" s="267"/>
      <c r="P43" s="267"/>
      <c r="Q43" s="267"/>
      <c r="R43" s="267"/>
      <c r="S43" s="267"/>
      <c r="T43" s="267"/>
      <c r="U43" s="267"/>
      <c r="V43" s="267"/>
      <c r="W43" s="267"/>
      <c r="X43" s="267"/>
      <c r="Y43" s="267"/>
      <c r="Z43" s="267"/>
      <c r="AA43" s="267"/>
      <c r="AB43" s="267"/>
      <c r="AC43" s="374"/>
      <c r="AD43" s="374"/>
      <c r="AE43" s="374"/>
      <c r="AF43" s="374"/>
    </row>
    <row r="44" spans="1:33" ht="195">
      <c r="A44" s="263">
        <v>1</v>
      </c>
      <c r="B44" s="328" t="s">
        <v>393</v>
      </c>
      <c r="C44" s="329" t="s">
        <v>539</v>
      </c>
      <c r="D44" s="330" t="s">
        <v>394</v>
      </c>
      <c r="E44" s="330" t="s">
        <v>395</v>
      </c>
      <c r="F44" s="330" t="s">
        <v>395</v>
      </c>
      <c r="G44" s="330">
        <v>1956</v>
      </c>
      <c r="H44" s="393">
        <v>2933000</v>
      </c>
      <c r="I44" s="392" t="s">
        <v>158</v>
      </c>
      <c r="J44" s="272" t="s">
        <v>404</v>
      </c>
      <c r="K44" s="378" t="s">
        <v>72</v>
      </c>
      <c r="L44" s="378" t="s">
        <v>409</v>
      </c>
      <c r="M44" s="378" t="s">
        <v>410</v>
      </c>
      <c r="N44" s="378" t="s">
        <v>411</v>
      </c>
      <c r="O44" s="378" t="s">
        <v>144</v>
      </c>
      <c r="P44" s="425" t="s">
        <v>605</v>
      </c>
      <c r="Q44" s="378" t="s">
        <v>144</v>
      </c>
      <c r="R44" s="378" t="s">
        <v>414</v>
      </c>
      <c r="S44" s="378" t="s">
        <v>415</v>
      </c>
      <c r="T44" s="260" t="s">
        <v>596</v>
      </c>
      <c r="U44" s="260" t="s">
        <v>598</v>
      </c>
      <c r="V44" s="260" t="s">
        <v>581</v>
      </c>
      <c r="W44" s="378" t="s">
        <v>151</v>
      </c>
      <c r="X44" s="378" t="s">
        <v>151</v>
      </c>
      <c r="Y44" s="378" t="s">
        <v>166</v>
      </c>
      <c r="Z44" s="378" t="s">
        <v>167</v>
      </c>
      <c r="AA44" s="378" t="s">
        <v>168</v>
      </c>
      <c r="AB44" s="378" t="s">
        <v>167</v>
      </c>
      <c r="AC44" s="268">
        <v>549.72</v>
      </c>
      <c r="AD44" s="268">
        <v>2</v>
      </c>
      <c r="AE44" s="268" t="s">
        <v>395</v>
      </c>
      <c r="AF44" s="268" t="s">
        <v>143</v>
      </c>
      <c r="AG44" s="273" t="s">
        <v>91</v>
      </c>
    </row>
    <row r="45" spans="1:33" ht="75">
      <c r="A45" s="263">
        <v>2</v>
      </c>
      <c r="B45" s="328" t="s">
        <v>396</v>
      </c>
      <c r="C45" s="330" t="s">
        <v>232</v>
      </c>
      <c r="D45" s="330" t="s">
        <v>394</v>
      </c>
      <c r="E45" s="330" t="s">
        <v>395</v>
      </c>
      <c r="F45" s="330" t="s">
        <v>395</v>
      </c>
      <c r="G45" s="330">
        <v>1960</v>
      </c>
      <c r="H45" s="393">
        <v>674000</v>
      </c>
      <c r="I45" s="392" t="s">
        <v>158</v>
      </c>
      <c r="J45" s="274" t="s">
        <v>405</v>
      </c>
      <c r="K45" s="378" t="s">
        <v>73</v>
      </c>
      <c r="L45" s="378" t="s">
        <v>409</v>
      </c>
      <c r="M45" s="378" t="s">
        <v>410</v>
      </c>
      <c r="N45" s="378" t="s">
        <v>412</v>
      </c>
      <c r="O45" s="378" t="s">
        <v>144</v>
      </c>
      <c r="P45" s="378" t="s">
        <v>144</v>
      </c>
      <c r="Q45" s="378" t="s">
        <v>144</v>
      </c>
      <c r="R45" s="378" t="s">
        <v>416</v>
      </c>
      <c r="S45" s="378" t="s">
        <v>417</v>
      </c>
      <c r="T45" s="260" t="s">
        <v>597</v>
      </c>
      <c r="U45" s="260" t="s">
        <v>597</v>
      </c>
      <c r="V45" s="260" t="s">
        <v>581</v>
      </c>
      <c r="W45" s="378" t="s">
        <v>152</v>
      </c>
      <c r="X45" s="378" t="s">
        <v>166</v>
      </c>
      <c r="Y45" s="378" t="s">
        <v>166</v>
      </c>
      <c r="Z45" s="378" t="s">
        <v>166</v>
      </c>
      <c r="AA45" s="378" t="s">
        <v>168</v>
      </c>
      <c r="AB45" s="378" t="s">
        <v>420</v>
      </c>
      <c r="AC45" s="268">
        <v>171.13</v>
      </c>
      <c r="AD45" s="268">
        <v>2</v>
      </c>
      <c r="AE45" s="268" t="s">
        <v>395</v>
      </c>
      <c r="AF45" s="268" t="s">
        <v>395</v>
      </c>
    </row>
    <row r="46" spans="1:33" ht="30">
      <c r="A46" s="263">
        <v>3</v>
      </c>
      <c r="B46" s="328" t="s">
        <v>397</v>
      </c>
      <c r="C46" s="330" t="s">
        <v>232</v>
      </c>
      <c r="D46" s="330" t="s">
        <v>394</v>
      </c>
      <c r="E46" s="330" t="s">
        <v>395</v>
      </c>
      <c r="F46" s="330" t="s">
        <v>395</v>
      </c>
      <c r="G46" s="330"/>
      <c r="H46" s="393">
        <v>576000</v>
      </c>
      <c r="I46" s="392" t="s">
        <v>158</v>
      </c>
      <c r="J46" s="274" t="s">
        <v>406</v>
      </c>
      <c r="K46" s="378" t="s">
        <v>407</v>
      </c>
      <c r="L46" s="378" t="s">
        <v>409</v>
      </c>
      <c r="M46" s="378" t="s">
        <v>410</v>
      </c>
      <c r="N46" s="378" t="s">
        <v>412</v>
      </c>
      <c r="O46" s="378" t="s">
        <v>144</v>
      </c>
      <c r="P46" s="378" t="s">
        <v>144</v>
      </c>
      <c r="Q46" s="378" t="s">
        <v>144</v>
      </c>
      <c r="R46" s="378" t="s">
        <v>418</v>
      </c>
      <c r="S46" s="378"/>
      <c r="T46" s="260" t="s">
        <v>581</v>
      </c>
      <c r="U46" s="260" t="s">
        <v>152</v>
      </c>
      <c r="V46" s="260" t="s">
        <v>599</v>
      </c>
      <c r="W46" s="378" t="s">
        <v>152</v>
      </c>
      <c r="X46" s="378" t="s">
        <v>166</v>
      </c>
      <c r="Y46" s="378" t="s">
        <v>166</v>
      </c>
      <c r="Z46" s="378" t="s">
        <v>421</v>
      </c>
      <c r="AA46" s="378" t="s">
        <v>168</v>
      </c>
      <c r="AB46" s="378" t="s">
        <v>166</v>
      </c>
      <c r="AC46" s="268" t="s">
        <v>422</v>
      </c>
      <c r="AD46" s="268">
        <v>1</v>
      </c>
      <c r="AE46" s="268" t="s">
        <v>395</v>
      </c>
      <c r="AF46" s="268" t="s">
        <v>395</v>
      </c>
    </row>
    <row r="47" spans="1:33" ht="30">
      <c r="A47" s="263">
        <v>4</v>
      </c>
      <c r="B47" s="328" t="s">
        <v>398</v>
      </c>
      <c r="C47" s="330" t="s">
        <v>232</v>
      </c>
      <c r="D47" s="330" t="s">
        <v>394</v>
      </c>
      <c r="E47" s="330" t="s">
        <v>395</v>
      </c>
      <c r="F47" s="330" t="s">
        <v>395</v>
      </c>
      <c r="G47" s="330">
        <v>2010</v>
      </c>
      <c r="H47" s="331">
        <v>949312.62</v>
      </c>
      <c r="I47" s="271" t="s">
        <v>377</v>
      </c>
      <c r="J47" s="274" t="s">
        <v>408</v>
      </c>
      <c r="K47" s="378" t="s">
        <v>407</v>
      </c>
      <c r="L47" s="378" t="s">
        <v>409</v>
      </c>
      <c r="M47" s="378" t="s">
        <v>410</v>
      </c>
      <c r="N47" s="378" t="s">
        <v>412</v>
      </c>
      <c r="O47" s="378" t="s">
        <v>144</v>
      </c>
      <c r="P47" s="378" t="s">
        <v>144</v>
      </c>
      <c r="Q47" s="378" t="s">
        <v>144</v>
      </c>
      <c r="R47" s="378" t="s">
        <v>418</v>
      </c>
      <c r="S47" s="378" t="s">
        <v>419</v>
      </c>
      <c r="T47" s="260" t="s">
        <v>581</v>
      </c>
      <c r="U47" s="260"/>
      <c r="V47" s="260" t="s">
        <v>599</v>
      </c>
      <c r="W47" s="378" t="s">
        <v>152</v>
      </c>
      <c r="X47" s="378" t="s">
        <v>166</v>
      </c>
      <c r="Y47" s="378" t="s">
        <v>166</v>
      </c>
      <c r="Z47" s="378" t="s">
        <v>167</v>
      </c>
      <c r="AA47" s="378" t="s">
        <v>166</v>
      </c>
      <c r="AB47" s="378" t="s">
        <v>166</v>
      </c>
      <c r="AC47" s="268">
        <v>138.93</v>
      </c>
      <c r="AD47" s="268">
        <v>2</v>
      </c>
      <c r="AE47" s="268" t="s">
        <v>395</v>
      </c>
      <c r="AF47" s="268" t="s">
        <v>395</v>
      </c>
    </row>
    <row r="48" spans="1:33" ht="30">
      <c r="A48" s="263">
        <v>5</v>
      </c>
      <c r="B48" s="328" t="s">
        <v>399</v>
      </c>
      <c r="C48" s="330" t="s">
        <v>232</v>
      </c>
      <c r="D48" s="330" t="s">
        <v>394</v>
      </c>
      <c r="E48" s="330" t="s">
        <v>395</v>
      </c>
      <c r="F48" s="330" t="s">
        <v>395</v>
      </c>
      <c r="G48" s="330">
        <v>2018</v>
      </c>
      <c r="H48" s="332">
        <v>41248.54</v>
      </c>
      <c r="I48" s="271" t="s">
        <v>377</v>
      </c>
      <c r="J48" s="274"/>
      <c r="K48" s="378" t="s">
        <v>407</v>
      </c>
      <c r="L48" s="378" t="s">
        <v>413</v>
      </c>
      <c r="M48" s="378" t="s">
        <v>168</v>
      </c>
      <c r="N48" s="378" t="s">
        <v>168</v>
      </c>
      <c r="O48" s="378" t="s">
        <v>153</v>
      </c>
      <c r="P48" s="378" t="s">
        <v>153</v>
      </c>
      <c r="Q48" s="378" t="s">
        <v>153</v>
      </c>
      <c r="R48" s="378" t="s">
        <v>418</v>
      </c>
      <c r="S48" s="378"/>
      <c r="T48" s="378" t="s">
        <v>153</v>
      </c>
      <c r="U48" s="378" t="s">
        <v>153</v>
      </c>
      <c r="V48" s="378" t="s">
        <v>153</v>
      </c>
      <c r="W48" s="378" t="s">
        <v>168</v>
      </c>
      <c r="X48" s="378" t="s">
        <v>168</v>
      </c>
      <c r="Y48" s="378" t="s">
        <v>168</v>
      </c>
      <c r="Z48" s="378" t="s">
        <v>168</v>
      </c>
      <c r="AA48" s="378" t="s">
        <v>168</v>
      </c>
      <c r="AB48" s="378" t="s">
        <v>168</v>
      </c>
      <c r="AC48" s="268" t="s">
        <v>168</v>
      </c>
      <c r="AD48" s="268" t="s">
        <v>168</v>
      </c>
      <c r="AE48" s="268" t="s">
        <v>168</v>
      </c>
      <c r="AF48" s="268" t="s">
        <v>168</v>
      </c>
    </row>
    <row r="49" spans="1:32" ht="30">
      <c r="A49" s="263">
        <v>6</v>
      </c>
      <c r="B49" s="328" t="s">
        <v>400</v>
      </c>
      <c r="C49" s="330" t="s">
        <v>232</v>
      </c>
      <c r="D49" s="330" t="s">
        <v>394</v>
      </c>
      <c r="E49" s="330" t="s">
        <v>395</v>
      </c>
      <c r="F49" s="330" t="s">
        <v>395</v>
      </c>
      <c r="G49" s="330">
        <v>2018</v>
      </c>
      <c r="H49" s="331">
        <v>13879.07</v>
      </c>
      <c r="I49" s="271" t="s">
        <v>377</v>
      </c>
      <c r="J49" s="274"/>
      <c r="K49" s="378" t="s">
        <v>407</v>
      </c>
      <c r="L49" s="378" t="s">
        <v>413</v>
      </c>
      <c r="M49" s="378" t="s">
        <v>168</v>
      </c>
      <c r="N49" s="378" t="s">
        <v>168</v>
      </c>
      <c r="O49" s="378" t="s">
        <v>153</v>
      </c>
      <c r="P49" s="378" t="s">
        <v>153</v>
      </c>
      <c r="Q49" s="378" t="s">
        <v>153</v>
      </c>
      <c r="R49" s="378" t="s">
        <v>418</v>
      </c>
      <c r="S49" s="378"/>
      <c r="T49" s="378" t="s">
        <v>153</v>
      </c>
      <c r="U49" s="378" t="s">
        <v>153</v>
      </c>
      <c r="V49" s="378" t="s">
        <v>153</v>
      </c>
      <c r="W49" s="378" t="s">
        <v>168</v>
      </c>
      <c r="X49" s="378" t="s">
        <v>168</v>
      </c>
      <c r="Y49" s="378" t="s">
        <v>168</v>
      </c>
      <c r="Z49" s="378" t="s">
        <v>168</v>
      </c>
      <c r="AA49" s="378" t="s">
        <v>168</v>
      </c>
      <c r="AB49" s="378" t="s">
        <v>168</v>
      </c>
      <c r="AC49" s="268" t="s">
        <v>168</v>
      </c>
      <c r="AD49" s="268" t="s">
        <v>168</v>
      </c>
      <c r="AE49" s="268" t="s">
        <v>168</v>
      </c>
      <c r="AF49" s="268" t="s">
        <v>168</v>
      </c>
    </row>
    <row r="50" spans="1:32" ht="30">
      <c r="A50" s="263">
        <v>7</v>
      </c>
      <c r="B50" s="328" t="s">
        <v>401</v>
      </c>
      <c r="C50" s="330" t="s">
        <v>232</v>
      </c>
      <c r="D50" s="330" t="s">
        <v>394</v>
      </c>
      <c r="E50" s="330" t="s">
        <v>395</v>
      </c>
      <c r="F50" s="330" t="s">
        <v>395</v>
      </c>
      <c r="G50" s="330">
        <v>2018</v>
      </c>
      <c r="H50" s="331">
        <v>19365.12</v>
      </c>
      <c r="I50" s="271" t="s">
        <v>377</v>
      </c>
      <c r="J50" s="274"/>
      <c r="K50" s="378" t="s">
        <v>407</v>
      </c>
      <c r="L50" s="378" t="s">
        <v>413</v>
      </c>
      <c r="M50" s="378" t="s">
        <v>168</v>
      </c>
      <c r="N50" s="378" t="s">
        <v>168</v>
      </c>
      <c r="O50" s="378" t="s">
        <v>153</v>
      </c>
      <c r="P50" s="378" t="s">
        <v>153</v>
      </c>
      <c r="Q50" s="378" t="s">
        <v>153</v>
      </c>
      <c r="R50" s="378" t="s">
        <v>418</v>
      </c>
      <c r="S50" s="378"/>
      <c r="T50" s="378" t="s">
        <v>153</v>
      </c>
      <c r="U50" s="378" t="s">
        <v>153</v>
      </c>
      <c r="V50" s="378" t="s">
        <v>153</v>
      </c>
      <c r="W50" s="378" t="s">
        <v>168</v>
      </c>
      <c r="X50" s="378" t="s">
        <v>168</v>
      </c>
      <c r="Y50" s="378" t="s">
        <v>168</v>
      </c>
      <c r="Z50" s="378" t="s">
        <v>168</v>
      </c>
      <c r="AA50" s="378" t="s">
        <v>168</v>
      </c>
      <c r="AB50" s="378" t="s">
        <v>168</v>
      </c>
      <c r="AC50" s="268" t="s">
        <v>168</v>
      </c>
      <c r="AD50" s="268" t="s">
        <v>168</v>
      </c>
      <c r="AE50" s="268" t="s">
        <v>168</v>
      </c>
      <c r="AF50" s="268" t="s">
        <v>168</v>
      </c>
    </row>
    <row r="51" spans="1:32" ht="30">
      <c r="A51" s="263">
        <v>8</v>
      </c>
      <c r="B51" s="328" t="s">
        <v>402</v>
      </c>
      <c r="C51" s="330" t="s">
        <v>232</v>
      </c>
      <c r="D51" s="330" t="s">
        <v>394</v>
      </c>
      <c r="E51" s="330" t="s">
        <v>395</v>
      </c>
      <c r="F51" s="330" t="s">
        <v>395</v>
      </c>
      <c r="G51" s="330">
        <v>2018</v>
      </c>
      <c r="H51" s="331">
        <v>13038</v>
      </c>
      <c r="I51" s="271" t="s">
        <v>377</v>
      </c>
      <c r="J51" s="274"/>
      <c r="K51" s="378" t="s">
        <v>407</v>
      </c>
      <c r="L51" s="378" t="s">
        <v>413</v>
      </c>
      <c r="M51" s="378" t="s">
        <v>168</v>
      </c>
      <c r="N51" s="378" t="s">
        <v>168</v>
      </c>
      <c r="O51" s="378" t="s">
        <v>153</v>
      </c>
      <c r="P51" s="378" t="s">
        <v>153</v>
      </c>
      <c r="Q51" s="378" t="s">
        <v>153</v>
      </c>
      <c r="R51" s="378" t="s">
        <v>418</v>
      </c>
      <c r="S51" s="378"/>
      <c r="T51" s="378" t="s">
        <v>153</v>
      </c>
      <c r="U51" s="378" t="s">
        <v>153</v>
      </c>
      <c r="V51" s="378" t="s">
        <v>153</v>
      </c>
      <c r="W51" s="378" t="s">
        <v>168</v>
      </c>
      <c r="X51" s="378" t="s">
        <v>168</v>
      </c>
      <c r="Y51" s="378" t="s">
        <v>168</v>
      </c>
      <c r="Z51" s="378" t="s">
        <v>168</v>
      </c>
      <c r="AA51" s="378" t="s">
        <v>168</v>
      </c>
      <c r="AB51" s="378" t="s">
        <v>168</v>
      </c>
      <c r="AC51" s="268" t="s">
        <v>168</v>
      </c>
      <c r="AD51" s="268" t="s">
        <v>168</v>
      </c>
      <c r="AE51" s="268" t="s">
        <v>168</v>
      </c>
      <c r="AF51" s="268" t="s">
        <v>168</v>
      </c>
    </row>
    <row r="52" spans="1:32" ht="30">
      <c r="A52" s="263">
        <v>9</v>
      </c>
      <c r="B52" s="328" t="s">
        <v>403</v>
      </c>
      <c r="C52" s="330" t="s">
        <v>232</v>
      </c>
      <c r="D52" s="330" t="s">
        <v>394</v>
      </c>
      <c r="E52" s="330" t="s">
        <v>395</v>
      </c>
      <c r="F52" s="330" t="s">
        <v>395</v>
      </c>
      <c r="G52" s="330">
        <v>2018</v>
      </c>
      <c r="H52" s="331">
        <v>13926.07</v>
      </c>
      <c r="I52" s="271" t="s">
        <v>377</v>
      </c>
      <c r="J52" s="274"/>
      <c r="K52" s="378" t="s">
        <v>407</v>
      </c>
      <c r="L52" s="378" t="s">
        <v>413</v>
      </c>
      <c r="M52" s="378" t="s">
        <v>168</v>
      </c>
      <c r="N52" s="378" t="s">
        <v>168</v>
      </c>
      <c r="O52" s="378" t="s">
        <v>153</v>
      </c>
      <c r="P52" s="378" t="s">
        <v>153</v>
      </c>
      <c r="Q52" s="378" t="s">
        <v>153</v>
      </c>
      <c r="R52" s="378" t="s">
        <v>418</v>
      </c>
      <c r="S52" s="378"/>
      <c r="T52" s="378" t="s">
        <v>153</v>
      </c>
      <c r="U52" s="378" t="s">
        <v>153</v>
      </c>
      <c r="V52" s="378" t="s">
        <v>153</v>
      </c>
      <c r="W52" s="378" t="s">
        <v>168</v>
      </c>
      <c r="X52" s="378" t="s">
        <v>168</v>
      </c>
      <c r="Y52" s="378" t="s">
        <v>168</v>
      </c>
      <c r="Z52" s="378" t="s">
        <v>168</v>
      </c>
      <c r="AA52" s="378" t="s">
        <v>168</v>
      </c>
      <c r="AB52" s="378" t="s">
        <v>168</v>
      </c>
      <c r="AC52" s="268" t="s">
        <v>168</v>
      </c>
      <c r="AD52" s="268" t="s">
        <v>168</v>
      </c>
      <c r="AE52" s="268" t="s">
        <v>168</v>
      </c>
      <c r="AF52" s="268" t="s">
        <v>168</v>
      </c>
    </row>
    <row r="53" spans="1:32" s="289" customFormat="1" ht="15.75">
      <c r="A53" s="439" t="s">
        <v>59</v>
      </c>
      <c r="B53" s="439"/>
      <c r="C53" s="439"/>
      <c r="D53" s="439"/>
      <c r="E53" s="439"/>
      <c r="F53" s="439"/>
      <c r="G53" s="439"/>
      <c r="H53" s="264">
        <f>SUM(H44:H52)</f>
        <v>5233769.4200000009</v>
      </c>
      <c r="I53" s="275"/>
      <c r="J53" s="276"/>
      <c r="K53" s="276"/>
      <c r="L53" s="276"/>
      <c r="M53" s="276"/>
      <c r="N53" s="276"/>
      <c r="O53" s="276"/>
      <c r="P53" s="276"/>
      <c r="Q53" s="276"/>
      <c r="R53" s="276"/>
      <c r="S53" s="276"/>
      <c r="T53" s="276"/>
      <c r="U53" s="276"/>
      <c r="V53" s="276"/>
      <c r="W53" s="276"/>
      <c r="X53" s="276"/>
      <c r="Y53" s="276"/>
      <c r="Z53" s="276"/>
      <c r="AA53" s="276"/>
      <c r="AB53" s="276"/>
      <c r="AC53" s="276"/>
      <c r="AD53" s="276"/>
      <c r="AE53" s="276"/>
      <c r="AF53" s="276"/>
    </row>
    <row r="54" spans="1:32" s="289" customFormat="1" ht="16.5" thickBot="1">
      <c r="A54" s="277"/>
      <c r="B54" s="277"/>
      <c r="C54" s="277"/>
      <c r="D54" s="277"/>
      <c r="E54" s="277"/>
      <c r="F54" s="277"/>
      <c r="G54" s="277"/>
      <c r="H54" s="278"/>
      <c r="I54" s="279"/>
      <c r="J54" s="276"/>
      <c r="K54" s="276"/>
      <c r="L54" s="276"/>
      <c r="M54" s="276"/>
      <c r="N54" s="276"/>
      <c r="O54" s="276"/>
      <c r="P54" s="276"/>
      <c r="Q54" s="276"/>
      <c r="R54" s="276"/>
      <c r="S54" s="276"/>
      <c r="T54" s="276"/>
      <c r="U54" s="276"/>
      <c r="V54" s="276"/>
      <c r="W54" s="276"/>
      <c r="X54" s="276"/>
      <c r="Y54" s="276"/>
      <c r="Z54" s="276"/>
      <c r="AA54" s="276"/>
      <c r="AB54" s="276"/>
      <c r="AC54" s="276"/>
      <c r="AD54" s="276"/>
      <c r="AE54" s="276"/>
      <c r="AF54" s="276"/>
    </row>
    <row r="55" spans="1:32" s="289" customFormat="1" ht="16.5" thickBot="1">
      <c r="A55" s="277"/>
      <c r="B55" s="277"/>
      <c r="C55" s="277"/>
      <c r="D55" s="277"/>
      <c r="E55" s="435" t="s">
        <v>538</v>
      </c>
      <c r="F55" s="436"/>
      <c r="G55" s="436"/>
      <c r="H55" s="280">
        <f>H53+H41+H35+H30+H25+H21</f>
        <v>53077270.740000002</v>
      </c>
      <c r="I55" s="280" t="s">
        <v>91</v>
      </c>
      <c r="J55" s="276"/>
      <c r="K55" s="276"/>
      <c r="L55" s="276"/>
      <c r="M55" s="276"/>
      <c r="N55" s="276"/>
      <c r="O55" s="276"/>
      <c r="P55" s="276"/>
      <c r="Q55" s="276"/>
      <c r="R55" s="276"/>
      <c r="S55" s="276"/>
      <c r="T55" s="276"/>
      <c r="U55" s="276"/>
      <c r="V55" s="276"/>
      <c r="W55" s="276"/>
      <c r="X55" s="276"/>
      <c r="Y55" s="276"/>
      <c r="Z55" s="276"/>
      <c r="AA55" s="276"/>
      <c r="AB55" s="276"/>
      <c r="AC55" s="276"/>
      <c r="AD55" s="276"/>
      <c r="AE55" s="276"/>
      <c r="AF55" s="276"/>
    </row>
    <row r="56" spans="1:32" s="289" customFormat="1">
      <c r="A56" s="281"/>
      <c r="B56" s="291" t="s">
        <v>91</v>
      </c>
      <c r="C56" s="281"/>
      <c r="D56" s="281"/>
      <c r="E56" s="285"/>
      <c r="F56" s="285"/>
      <c r="G56" s="281"/>
      <c r="H56" s="287"/>
      <c r="I56" s="287"/>
      <c r="J56" s="281"/>
      <c r="K56" s="269"/>
      <c r="L56" s="269"/>
      <c r="M56" s="269"/>
      <c r="N56" s="269"/>
      <c r="O56" s="269"/>
      <c r="P56" s="269"/>
      <c r="Q56" s="269"/>
      <c r="R56" s="269"/>
      <c r="S56" s="269"/>
      <c r="T56" s="269"/>
      <c r="U56" s="269"/>
      <c r="V56" s="269"/>
      <c r="W56" s="269"/>
      <c r="X56" s="269"/>
      <c r="Y56" s="269"/>
      <c r="Z56" s="269"/>
      <c r="AA56" s="269"/>
      <c r="AB56" s="269"/>
    </row>
    <row r="58" spans="1:32" s="289" customFormat="1">
      <c r="A58" s="281"/>
      <c r="B58" s="292"/>
      <c r="C58" s="281"/>
      <c r="D58" s="281"/>
      <c r="E58" s="285"/>
      <c r="F58" s="285"/>
      <c r="G58" s="281"/>
      <c r="H58" s="287"/>
      <c r="I58" s="287"/>
      <c r="J58" s="281"/>
      <c r="K58" s="269"/>
      <c r="L58" s="269"/>
      <c r="M58" s="269"/>
      <c r="N58" s="269"/>
      <c r="O58" s="269"/>
      <c r="P58" s="269"/>
      <c r="Q58" s="269"/>
      <c r="R58" s="269"/>
      <c r="S58" s="269"/>
      <c r="T58" s="269"/>
      <c r="U58" s="269"/>
      <c r="V58" s="269"/>
      <c r="W58" s="269"/>
      <c r="X58" s="269"/>
      <c r="Y58" s="269"/>
      <c r="Z58" s="269"/>
      <c r="AA58" s="269"/>
      <c r="AB58" s="269"/>
    </row>
    <row r="59" spans="1:32" s="289" customFormat="1">
      <c r="A59" s="281"/>
      <c r="B59" s="292"/>
      <c r="C59" s="281"/>
      <c r="D59" s="281"/>
      <c r="E59" s="285"/>
      <c r="F59" s="285"/>
      <c r="G59" s="281"/>
      <c r="H59" s="287"/>
      <c r="I59" s="287"/>
      <c r="J59" s="281"/>
      <c r="K59" s="269"/>
      <c r="L59" s="269"/>
      <c r="M59" s="269"/>
      <c r="N59" s="269"/>
      <c r="O59" s="269"/>
      <c r="P59" s="269"/>
      <c r="Q59" s="269"/>
      <c r="R59" s="269"/>
      <c r="S59" s="269"/>
      <c r="T59" s="269"/>
      <c r="U59" s="269"/>
      <c r="V59" s="269"/>
      <c r="W59" s="269"/>
      <c r="X59" s="269"/>
      <c r="Y59" s="269"/>
      <c r="Z59" s="269"/>
      <c r="AA59" s="269"/>
      <c r="AB59" s="269"/>
    </row>
    <row r="128" spans="1:1">
      <c r="A128" s="281" t="s">
        <v>45</v>
      </c>
    </row>
    <row r="129" spans="2:4">
      <c r="B129" s="282" t="s">
        <v>49</v>
      </c>
      <c r="C129" s="283">
        <v>2015</v>
      </c>
      <c r="D129" s="284"/>
    </row>
    <row r="130" spans="2:4">
      <c r="B130" s="282" t="s">
        <v>50</v>
      </c>
      <c r="C130" s="283">
        <v>2015</v>
      </c>
      <c r="D130" s="284"/>
    </row>
    <row r="131" spans="2:4">
      <c r="B131" s="282" t="s">
        <v>51</v>
      </c>
      <c r="C131" s="283">
        <v>2016</v>
      </c>
      <c r="D131" s="284"/>
    </row>
    <row r="237" spans="1:4">
      <c r="A237" s="281" t="s">
        <v>45</v>
      </c>
    </row>
    <row r="238" spans="1:4">
      <c r="B238" s="282" t="s">
        <v>52</v>
      </c>
      <c r="C238" s="283">
        <v>2017</v>
      </c>
      <c r="D238" s="284"/>
    </row>
    <row r="239" spans="1:4">
      <c r="B239" s="282"/>
      <c r="C239" s="283"/>
      <c r="D239" s="284"/>
    </row>
  </sheetData>
  <mergeCells count="44">
    <mergeCell ref="H2:H3"/>
    <mergeCell ref="I38:I39"/>
    <mergeCell ref="A2:A3"/>
    <mergeCell ref="B2:B3"/>
    <mergeCell ref="C2:C3"/>
    <mergeCell ref="A22:G22"/>
    <mergeCell ref="E2:E3"/>
    <mergeCell ref="G2:G3"/>
    <mergeCell ref="F2:F3"/>
    <mergeCell ref="D2:D3"/>
    <mergeCell ref="H38:H39"/>
    <mergeCell ref="A26:G26"/>
    <mergeCell ref="A1:D1"/>
    <mergeCell ref="A21:G21"/>
    <mergeCell ref="A4:AF4"/>
    <mergeCell ref="AF2:AF3"/>
    <mergeCell ref="J2:J3"/>
    <mergeCell ref="K2:K3"/>
    <mergeCell ref="L2:N2"/>
    <mergeCell ref="W2:AB2"/>
    <mergeCell ref="R2:R3"/>
    <mergeCell ref="S2:S3"/>
    <mergeCell ref="AE2:AE3"/>
    <mergeCell ref="AD2:AD3"/>
    <mergeCell ref="O2:O3"/>
    <mergeCell ref="P2:P3"/>
    <mergeCell ref="Q2:Q3"/>
    <mergeCell ref="AC2:AC3"/>
    <mergeCell ref="E55:G55"/>
    <mergeCell ref="V2:V3"/>
    <mergeCell ref="T2:T3"/>
    <mergeCell ref="U2:U3"/>
    <mergeCell ref="A31:G31"/>
    <mergeCell ref="A53:G53"/>
    <mergeCell ref="A41:G41"/>
    <mergeCell ref="A35:G35"/>
    <mergeCell ref="A30:G30"/>
    <mergeCell ref="A25:G25"/>
    <mergeCell ref="A43:G43"/>
    <mergeCell ref="A36:G36"/>
    <mergeCell ref="A42:G42"/>
    <mergeCell ref="K38:K40"/>
    <mergeCell ref="I2:I3"/>
    <mergeCell ref="A32:G32"/>
  </mergeCells>
  <phoneticPr fontId="9" type="noConversion"/>
  <pageMargins left="0.78740157480314965" right="0.78740157480314965" top="0.98425196850393704" bottom="0.98425196850393704" header="0.51181102362204722" footer="0.51181102362204722"/>
  <pageSetup paperSize="9" scale="22" orientation="landscape" r:id="rId1"/>
  <headerFooter alignWithMargins="0">
    <oddFoote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2"/>
  <dimension ref="A1:G683"/>
  <sheetViews>
    <sheetView topLeftCell="A141" zoomScale="90" zoomScaleNormal="90" zoomScaleSheetLayoutView="80" workbookViewId="0">
      <selection activeCell="D169" sqref="D169"/>
    </sheetView>
  </sheetViews>
  <sheetFormatPr defaultColWidth="9.140625" defaultRowHeight="12.75"/>
  <cols>
    <col min="1" max="1" width="5.5703125" style="21" customWidth="1"/>
    <col min="2" max="2" width="57.5703125" style="74" customWidth="1"/>
    <col min="3" max="3" width="14.140625" style="23" customWidth="1"/>
    <col min="4" max="4" width="18.42578125" style="91" customWidth="1"/>
    <col min="5" max="5" width="7.85546875" style="21" customWidth="1"/>
    <col min="6" max="6" width="21.7109375" style="21" customWidth="1"/>
    <col min="7" max="7" width="7.85546875" style="21" customWidth="1"/>
    <col min="8" max="8" width="18.7109375" style="21" customWidth="1"/>
    <col min="9" max="9" width="9.42578125" style="21" customWidth="1"/>
    <col min="10" max="10" width="14.42578125" style="21" customWidth="1"/>
    <col min="11" max="16384" width="9.140625" style="21"/>
  </cols>
  <sheetData>
    <row r="1" spans="1:6">
      <c r="A1" s="8" t="s">
        <v>43</v>
      </c>
      <c r="D1" s="57"/>
    </row>
    <row r="2" spans="1:6" ht="13.5" thickBot="1"/>
    <row r="3" spans="1:6" ht="26.25" thickBot="1">
      <c r="A3" s="132" t="s">
        <v>8</v>
      </c>
      <c r="B3" s="133" t="s">
        <v>9</v>
      </c>
      <c r="C3" s="133" t="s">
        <v>10</v>
      </c>
      <c r="D3" s="134" t="s">
        <v>11</v>
      </c>
    </row>
    <row r="4" spans="1:6" ht="13.5" thickBot="1">
      <c r="A4" s="481" t="s">
        <v>86</v>
      </c>
      <c r="B4" s="482"/>
      <c r="C4" s="482"/>
      <c r="D4" s="483"/>
    </row>
    <row r="5" spans="1:6">
      <c r="A5" s="485" t="s">
        <v>135</v>
      </c>
      <c r="B5" s="486"/>
      <c r="C5" s="486"/>
      <c r="D5" s="487"/>
    </row>
    <row r="6" spans="1:6" s="22" customFormat="1">
      <c r="A6" s="52">
        <v>1</v>
      </c>
      <c r="B6" s="158" t="s">
        <v>270</v>
      </c>
      <c r="C6" s="16">
        <v>2017</v>
      </c>
      <c r="D6" s="53">
        <v>676.5</v>
      </c>
      <c r="F6" s="333" t="s">
        <v>91</v>
      </c>
    </row>
    <row r="7" spans="1:6" s="22" customFormat="1" ht="17.45" customHeight="1">
      <c r="A7" s="52">
        <v>2</v>
      </c>
      <c r="B7" s="158" t="s">
        <v>271</v>
      </c>
      <c r="C7" s="16">
        <v>2017</v>
      </c>
      <c r="D7" s="53">
        <v>676.5</v>
      </c>
    </row>
    <row r="8" spans="1:6" s="22" customFormat="1" ht="13.5" customHeight="1">
      <c r="A8" s="52">
        <v>3</v>
      </c>
      <c r="B8" s="158" t="s">
        <v>272</v>
      </c>
      <c r="C8" s="16">
        <v>2017</v>
      </c>
      <c r="D8" s="53">
        <v>34863.120000000003</v>
      </c>
    </row>
    <row r="9" spans="1:6" s="22" customFormat="1" ht="13.5" customHeight="1">
      <c r="A9" s="52">
        <v>4</v>
      </c>
      <c r="B9" s="158" t="s">
        <v>273</v>
      </c>
      <c r="C9" s="16">
        <v>2017</v>
      </c>
      <c r="D9" s="53">
        <v>26806.62</v>
      </c>
    </row>
    <row r="10" spans="1:6" s="22" customFormat="1" ht="13.5" customHeight="1">
      <c r="A10" s="52">
        <v>5</v>
      </c>
      <c r="B10" s="158" t="s">
        <v>274</v>
      </c>
      <c r="C10" s="16">
        <v>2017</v>
      </c>
      <c r="D10" s="53">
        <v>41382.120000000003</v>
      </c>
    </row>
    <row r="11" spans="1:6" s="22" customFormat="1" ht="13.5" customHeight="1">
      <c r="A11" s="52">
        <v>6</v>
      </c>
      <c r="B11" s="158" t="s">
        <v>275</v>
      </c>
      <c r="C11" s="16">
        <v>2017</v>
      </c>
      <c r="D11" s="53">
        <v>8664.1200000000008</v>
      </c>
    </row>
    <row r="12" spans="1:6" s="22" customFormat="1" ht="12" customHeight="1">
      <c r="A12" s="52">
        <v>7</v>
      </c>
      <c r="B12" s="158" t="s">
        <v>276</v>
      </c>
      <c r="C12" s="16">
        <v>2017</v>
      </c>
      <c r="D12" s="53">
        <v>2829</v>
      </c>
    </row>
    <row r="13" spans="1:6" s="22" customFormat="1" ht="13.5" customHeight="1">
      <c r="A13" s="52">
        <v>8</v>
      </c>
      <c r="B13" s="158" t="s">
        <v>277</v>
      </c>
      <c r="C13" s="16">
        <v>2017</v>
      </c>
      <c r="D13" s="53">
        <v>2829</v>
      </c>
    </row>
    <row r="14" spans="1:6" s="22" customFormat="1" ht="13.5" customHeight="1">
      <c r="A14" s="52">
        <v>9</v>
      </c>
      <c r="B14" s="158" t="s">
        <v>278</v>
      </c>
      <c r="C14" s="16">
        <v>2017</v>
      </c>
      <c r="D14" s="53">
        <v>8848.6200000000008</v>
      </c>
    </row>
    <row r="15" spans="1:6" s="22" customFormat="1" ht="13.5" customHeight="1">
      <c r="A15" s="52">
        <v>10</v>
      </c>
      <c r="B15" s="158" t="s">
        <v>279</v>
      </c>
      <c r="C15" s="16">
        <v>2017</v>
      </c>
      <c r="D15" s="53">
        <v>4059</v>
      </c>
    </row>
    <row r="16" spans="1:6" s="22" customFormat="1" ht="17.25" customHeight="1">
      <c r="A16" s="52">
        <v>11</v>
      </c>
      <c r="B16" s="158" t="s">
        <v>280</v>
      </c>
      <c r="C16" s="16">
        <v>2017</v>
      </c>
      <c r="D16" s="53">
        <v>3854.82</v>
      </c>
    </row>
    <row r="17" spans="1:7" s="22" customFormat="1" ht="13.5" customHeight="1">
      <c r="A17" s="52">
        <v>12</v>
      </c>
      <c r="B17" s="158" t="s">
        <v>281</v>
      </c>
      <c r="C17" s="16">
        <v>2017</v>
      </c>
      <c r="D17" s="53">
        <v>553.5</v>
      </c>
    </row>
    <row r="18" spans="1:7" s="22" customFormat="1" ht="13.5" customHeight="1">
      <c r="A18" s="52">
        <v>13</v>
      </c>
      <c r="B18" s="158" t="s">
        <v>282</v>
      </c>
      <c r="C18" s="16">
        <v>2017</v>
      </c>
      <c r="D18" s="53">
        <v>258.3</v>
      </c>
    </row>
    <row r="19" spans="1:7" s="22" customFormat="1" ht="13.5" customHeight="1">
      <c r="A19" s="52">
        <v>14</v>
      </c>
      <c r="B19" s="158" t="s">
        <v>283</v>
      </c>
      <c r="C19" s="16">
        <v>2017</v>
      </c>
      <c r="D19" s="53">
        <v>3854.82</v>
      </c>
    </row>
    <row r="20" spans="1:7" s="22" customFormat="1">
      <c r="A20" s="52">
        <v>15</v>
      </c>
      <c r="B20" s="158" t="s">
        <v>284</v>
      </c>
      <c r="C20" s="16">
        <v>2017</v>
      </c>
      <c r="D20" s="53">
        <v>553.5</v>
      </c>
    </row>
    <row r="21" spans="1:7" s="22" customFormat="1" ht="12.75" customHeight="1">
      <c r="A21" s="52">
        <v>16</v>
      </c>
      <c r="B21" s="158" t="s">
        <v>285</v>
      </c>
      <c r="C21" s="16">
        <v>2017</v>
      </c>
      <c r="D21" s="53">
        <v>258.3</v>
      </c>
    </row>
    <row r="22" spans="1:7" s="22" customFormat="1" ht="16.149999999999999" customHeight="1">
      <c r="A22" s="52">
        <v>17</v>
      </c>
      <c r="B22" s="158" t="s">
        <v>286</v>
      </c>
      <c r="C22" s="16">
        <v>2017</v>
      </c>
      <c r="D22" s="53">
        <v>3854.82</v>
      </c>
    </row>
    <row r="23" spans="1:7" s="22" customFormat="1">
      <c r="A23" s="52">
        <v>18</v>
      </c>
      <c r="B23" s="158" t="s">
        <v>287</v>
      </c>
      <c r="C23" s="16">
        <v>2017</v>
      </c>
      <c r="D23" s="53">
        <v>553.5</v>
      </c>
    </row>
    <row r="24" spans="1:7">
      <c r="A24" s="52">
        <v>19</v>
      </c>
      <c r="B24" s="158" t="s">
        <v>288</v>
      </c>
      <c r="C24" s="16">
        <v>2017</v>
      </c>
      <c r="D24" s="53">
        <v>258.3</v>
      </c>
    </row>
    <row r="25" spans="1:7">
      <c r="A25" s="52">
        <v>20</v>
      </c>
      <c r="B25" s="158" t="s">
        <v>289</v>
      </c>
      <c r="C25" s="16">
        <v>2017</v>
      </c>
      <c r="D25" s="53">
        <v>3854.82</v>
      </c>
    </row>
    <row r="26" spans="1:7" s="8" customFormat="1">
      <c r="A26" s="52">
        <v>21</v>
      </c>
      <c r="B26" s="158" t="s">
        <v>290</v>
      </c>
      <c r="C26" s="16">
        <v>2017</v>
      </c>
      <c r="D26" s="53">
        <v>553.5</v>
      </c>
    </row>
    <row r="27" spans="1:7" s="22" customFormat="1">
      <c r="A27" s="52">
        <v>22</v>
      </c>
      <c r="B27" s="158" t="s">
        <v>291</v>
      </c>
      <c r="C27" s="16">
        <v>2017</v>
      </c>
      <c r="D27" s="53">
        <v>258.3</v>
      </c>
    </row>
    <row r="28" spans="1:7" s="22" customFormat="1">
      <c r="A28" s="52">
        <v>23</v>
      </c>
      <c r="B28" s="158" t="s">
        <v>292</v>
      </c>
      <c r="C28" s="16">
        <v>2017</v>
      </c>
      <c r="D28" s="53">
        <v>3854.82</v>
      </c>
      <c r="G28" s="11"/>
    </row>
    <row r="29" spans="1:7" s="22" customFormat="1">
      <c r="A29" s="52">
        <v>24</v>
      </c>
      <c r="B29" s="158" t="s">
        <v>293</v>
      </c>
      <c r="C29" s="16">
        <v>2017</v>
      </c>
      <c r="D29" s="53">
        <v>553.5</v>
      </c>
      <c r="G29" s="11"/>
    </row>
    <row r="30" spans="1:7" s="22" customFormat="1">
      <c r="A30" s="52">
        <v>25</v>
      </c>
      <c r="B30" s="158" t="s">
        <v>294</v>
      </c>
      <c r="C30" s="16">
        <v>2017</v>
      </c>
      <c r="D30" s="53">
        <v>258.3</v>
      </c>
    </row>
    <row r="31" spans="1:7" s="22" customFormat="1">
      <c r="A31" s="52">
        <v>26</v>
      </c>
      <c r="B31" s="158" t="s">
        <v>295</v>
      </c>
      <c r="C31" s="16">
        <v>2017</v>
      </c>
      <c r="D31" s="53">
        <v>3854.82</v>
      </c>
    </row>
    <row r="32" spans="1:7" s="22" customFormat="1">
      <c r="A32" s="52">
        <v>27</v>
      </c>
      <c r="B32" s="158" t="s">
        <v>296</v>
      </c>
      <c r="C32" s="16">
        <v>2017</v>
      </c>
      <c r="D32" s="53">
        <v>553.5</v>
      </c>
    </row>
    <row r="33" spans="1:4" s="22" customFormat="1">
      <c r="A33" s="52">
        <v>28</v>
      </c>
      <c r="B33" s="158" t="s">
        <v>297</v>
      </c>
      <c r="C33" s="16">
        <v>2017</v>
      </c>
      <c r="D33" s="53">
        <v>258.3</v>
      </c>
    </row>
    <row r="34" spans="1:4" s="22" customFormat="1">
      <c r="A34" s="52">
        <v>29</v>
      </c>
      <c r="B34" s="158" t="s">
        <v>298</v>
      </c>
      <c r="C34" s="16">
        <v>2017</v>
      </c>
      <c r="D34" s="53">
        <v>3854.82</v>
      </c>
    </row>
    <row r="35" spans="1:4" s="22" customFormat="1">
      <c r="A35" s="52">
        <v>30</v>
      </c>
      <c r="B35" s="158" t="s">
        <v>299</v>
      </c>
      <c r="C35" s="16">
        <v>2017</v>
      </c>
      <c r="D35" s="53">
        <v>553.5</v>
      </c>
    </row>
    <row r="36" spans="1:4" s="22" customFormat="1">
      <c r="A36" s="52">
        <v>31</v>
      </c>
      <c r="B36" s="158" t="s">
        <v>300</v>
      </c>
      <c r="C36" s="16">
        <v>2017</v>
      </c>
      <c r="D36" s="53">
        <v>258.3</v>
      </c>
    </row>
    <row r="37" spans="1:4" s="22" customFormat="1" ht="18.75" customHeight="1">
      <c r="A37" s="52">
        <v>32</v>
      </c>
      <c r="B37" s="158" t="s">
        <v>301</v>
      </c>
      <c r="C37" s="16">
        <v>2017</v>
      </c>
      <c r="D37" s="53">
        <v>3854.82</v>
      </c>
    </row>
    <row r="38" spans="1:4" s="22" customFormat="1" ht="12.75" customHeight="1">
      <c r="A38" s="52">
        <v>33</v>
      </c>
      <c r="B38" s="158" t="s">
        <v>302</v>
      </c>
      <c r="C38" s="16">
        <v>2017</v>
      </c>
      <c r="D38" s="53">
        <v>553.5</v>
      </c>
    </row>
    <row r="39" spans="1:4" s="22" customFormat="1" ht="12.75" customHeight="1">
      <c r="A39" s="52">
        <v>34</v>
      </c>
      <c r="B39" s="158" t="s">
        <v>303</v>
      </c>
      <c r="C39" s="16">
        <v>2017</v>
      </c>
      <c r="D39" s="53">
        <v>258.3</v>
      </c>
    </row>
    <row r="40" spans="1:4" s="22" customFormat="1">
      <c r="A40" s="52">
        <v>35</v>
      </c>
      <c r="B40" s="158" t="s">
        <v>304</v>
      </c>
      <c r="C40" s="16">
        <v>2017</v>
      </c>
      <c r="D40" s="53">
        <v>3854.82</v>
      </c>
    </row>
    <row r="41" spans="1:4" ht="12.75" customHeight="1">
      <c r="A41" s="52">
        <v>36</v>
      </c>
      <c r="B41" s="158" t="s">
        <v>305</v>
      </c>
      <c r="C41" s="16">
        <v>2017</v>
      </c>
      <c r="D41" s="53">
        <v>553.5</v>
      </c>
    </row>
    <row r="42" spans="1:4" s="22" customFormat="1">
      <c r="A42" s="52">
        <v>37</v>
      </c>
      <c r="B42" s="158" t="s">
        <v>306</v>
      </c>
      <c r="C42" s="16">
        <v>2017</v>
      </c>
      <c r="D42" s="53">
        <v>258.3</v>
      </c>
    </row>
    <row r="43" spans="1:4" s="22" customFormat="1">
      <c r="A43" s="52">
        <v>38</v>
      </c>
      <c r="B43" s="158" t="s">
        <v>307</v>
      </c>
      <c r="C43" s="16">
        <v>2017</v>
      </c>
      <c r="D43" s="53">
        <v>3854.82</v>
      </c>
    </row>
    <row r="44" spans="1:4" ht="13.5" customHeight="1">
      <c r="A44" s="52">
        <v>39</v>
      </c>
      <c r="B44" s="158" t="s">
        <v>308</v>
      </c>
      <c r="C44" s="16">
        <v>2017</v>
      </c>
      <c r="D44" s="53">
        <v>553.5</v>
      </c>
    </row>
    <row r="45" spans="1:4" ht="13.5" customHeight="1">
      <c r="A45" s="52">
        <v>40</v>
      </c>
      <c r="B45" s="158" t="s">
        <v>309</v>
      </c>
      <c r="C45" s="16">
        <v>2017</v>
      </c>
      <c r="D45" s="53">
        <v>258.3</v>
      </c>
    </row>
    <row r="46" spans="1:4" s="22" customFormat="1" ht="19.5" customHeight="1">
      <c r="A46" s="52">
        <v>41</v>
      </c>
      <c r="B46" s="158" t="s">
        <v>310</v>
      </c>
      <c r="C46" s="16">
        <v>2017</v>
      </c>
      <c r="D46" s="53">
        <v>3854.82</v>
      </c>
    </row>
    <row r="47" spans="1:4" s="22" customFormat="1">
      <c r="A47" s="52">
        <v>42</v>
      </c>
      <c r="B47" s="158" t="s">
        <v>311</v>
      </c>
      <c r="C47" s="16">
        <v>2017</v>
      </c>
      <c r="D47" s="53">
        <v>553.5</v>
      </c>
    </row>
    <row r="48" spans="1:4" s="22" customFormat="1" ht="13.5" customHeight="1">
      <c r="A48" s="52">
        <v>43</v>
      </c>
      <c r="B48" s="158" t="s">
        <v>312</v>
      </c>
      <c r="C48" s="16">
        <v>2017</v>
      </c>
      <c r="D48" s="53">
        <v>258.3</v>
      </c>
    </row>
    <row r="49" spans="1:7" s="22" customFormat="1" ht="13.5" customHeight="1">
      <c r="A49" s="52">
        <v>44</v>
      </c>
      <c r="B49" s="158" t="s">
        <v>313</v>
      </c>
      <c r="C49" s="16">
        <v>2017</v>
      </c>
      <c r="D49" s="53">
        <v>3854.82</v>
      </c>
    </row>
    <row r="50" spans="1:7" s="22" customFormat="1" ht="13.5" customHeight="1">
      <c r="A50" s="52">
        <v>45</v>
      </c>
      <c r="B50" s="158" t="s">
        <v>302</v>
      </c>
      <c r="C50" s="16">
        <v>2017</v>
      </c>
      <c r="D50" s="53">
        <v>553.5</v>
      </c>
    </row>
    <row r="51" spans="1:7" s="22" customFormat="1" ht="15.75" customHeight="1">
      <c r="A51" s="52">
        <v>46</v>
      </c>
      <c r="B51" s="158" t="s">
        <v>314</v>
      </c>
      <c r="C51" s="16">
        <v>2017</v>
      </c>
      <c r="D51" s="53">
        <v>258.3</v>
      </c>
    </row>
    <row r="52" spans="1:7" s="22" customFormat="1">
      <c r="A52" s="52">
        <v>47</v>
      </c>
      <c r="B52" s="158" t="s">
        <v>315</v>
      </c>
      <c r="C52" s="16">
        <v>2017</v>
      </c>
      <c r="D52" s="53">
        <v>3854.82</v>
      </c>
    </row>
    <row r="53" spans="1:7" ht="12.75" customHeight="1">
      <c r="A53" s="52">
        <v>48</v>
      </c>
      <c r="B53" s="158" t="s">
        <v>316</v>
      </c>
      <c r="C53" s="16">
        <v>2017</v>
      </c>
      <c r="D53" s="53">
        <v>553.5</v>
      </c>
    </row>
    <row r="54" spans="1:7" s="22" customFormat="1">
      <c r="A54" s="52">
        <v>49</v>
      </c>
      <c r="B54" s="158" t="s">
        <v>317</v>
      </c>
      <c r="C54" s="16">
        <v>2017</v>
      </c>
      <c r="D54" s="53">
        <v>258.3</v>
      </c>
    </row>
    <row r="55" spans="1:7" s="22" customFormat="1" ht="12.75" customHeight="1">
      <c r="A55" s="52">
        <v>50</v>
      </c>
      <c r="B55" s="158" t="s">
        <v>318</v>
      </c>
      <c r="C55" s="16">
        <v>2017</v>
      </c>
      <c r="D55" s="53">
        <v>3854.82</v>
      </c>
      <c r="G55" s="11"/>
    </row>
    <row r="56" spans="1:7" s="22" customFormat="1">
      <c r="A56" s="52">
        <v>51</v>
      </c>
      <c r="B56" s="158" t="s">
        <v>319</v>
      </c>
      <c r="C56" s="16">
        <v>2017</v>
      </c>
      <c r="D56" s="53">
        <v>553.5</v>
      </c>
    </row>
    <row r="57" spans="1:7" s="22" customFormat="1">
      <c r="A57" s="52">
        <v>52</v>
      </c>
      <c r="B57" s="158" t="s">
        <v>320</v>
      </c>
      <c r="C57" s="16">
        <v>2017</v>
      </c>
      <c r="D57" s="53">
        <v>258.3</v>
      </c>
    </row>
    <row r="58" spans="1:7" s="22" customFormat="1" ht="12.75" customHeight="1">
      <c r="A58" s="52">
        <v>53</v>
      </c>
      <c r="B58" s="158" t="s">
        <v>321</v>
      </c>
      <c r="C58" s="16">
        <v>2017</v>
      </c>
      <c r="D58" s="53">
        <v>45055.53</v>
      </c>
    </row>
    <row r="59" spans="1:7" s="22" customFormat="1" ht="12.75" customHeight="1">
      <c r="A59" s="52">
        <v>54</v>
      </c>
      <c r="B59" s="158" t="s">
        <v>322</v>
      </c>
      <c r="C59" s="16">
        <v>2017</v>
      </c>
      <c r="D59" s="54">
        <v>7134</v>
      </c>
    </row>
    <row r="60" spans="1:7" s="22" customFormat="1" ht="12.75" customHeight="1">
      <c r="A60" s="52">
        <v>55</v>
      </c>
      <c r="B60" s="158" t="s">
        <v>323</v>
      </c>
      <c r="C60" s="16">
        <v>2020</v>
      </c>
      <c r="D60" s="54">
        <v>3183.2</v>
      </c>
    </row>
    <row r="61" spans="1:7" s="22" customFormat="1" ht="12.75" customHeight="1">
      <c r="A61" s="52">
        <v>56</v>
      </c>
      <c r="B61" s="158" t="s">
        <v>324</v>
      </c>
      <c r="C61" s="16">
        <v>2021</v>
      </c>
      <c r="D61" s="54">
        <v>6096.13</v>
      </c>
    </row>
    <row r="62" spans="1:7" s="22" customFormat="1" ht="12.75" customHeight="1">
      <c r="A62" s="52">
        <v>57</v>
      </c>
      <c r="B62" s="158" t="s">
        <v>325</v>
      </c>
      <c r="C62" s="16">
        <v>2020</v>
      </c>
      <c r="D62" s="54">
        <v>5059</v>
      </c>
    </row>
    <row r="63" spans="1:7" s="22" customFormat="1" ht="12.75" customHeight="1">
      <c r="A63" s="52">
        <v>58</v>
      </c>
      <c r="B63" s="3" t="s">
        <v>378</v>
      </c>
      <c r="C63" s="124">
        <v>2020</v>
      </c>
      <c r="D63" s="54">
        <f>5*5596.5</f>
        <v>27982.5</v>
      </c>
    </row>
    <row r="64" spans="1:7" s="22" customFormat="1" ht="17.25" customHeight="1">
      <c r="A64" s="496" t="s">
        <v>0</v>
      </c>
      <c r="B64" s="497"/>
      <c r="C64" s="497"/>
      <c r="D64" s="55">
        <f>SUM(D6:D63)</f>
        <v>291477.63999999996</v>
      </c>
    </row>
    <row r="65" spans="1:4" s="22" customFormat="1">
      <c r="A65" s="488" t="s">
        <v>136</v>
      </c>
      <c r="B65" s="489"/>
      <c r="C65" s="489"/>
      <c r="D65" s="490"/>
    </row>
    <row r="66" spans="1:4" s="22" customFormat="1" ht="13.5" customHeight="1">
      <c r="A66" s="52">
        <v>1</v>
      </c>
      <c r="B66" s="187" t="s">
        <v>326</v>
      </c>
      <c r="C66" s="188">
        <v>2017</v>
      </c>
      <c r="D66" s="139">
        <v>553.5</v>
      </c>
    </row>
    <row r="67" spans="1:4" s="22" customFormat="1" ht="13.5" customHeight="1">
      <c r="A67" s="52">
        <v>2</v>
      </c>
      <c r="B67" s="187" t="s">
        <v>327</v>
      </c>
      <c r="C67" s="188">
        <v>2017</v>
      </c>
      <c r="D67" s="139">
        <v>553.5</v>
      </c>
    </row>
    <row r="68" spans="1:4" s="22" customFormat="1">
      <c r="A68" s="52">
        <v>3</v>
      </c>
      <c r="B68" s="187" t="s">
        <v>328</v>
      </c>
      <c r="C68" s="188">
        <v>2017</v>
      </c>
      <c r="D68" s="139">
        <v>553.5</v>
      </c>
    </row>
    <row r="69" spans="1:4" s="22" customFormat="1">
      <c r="A69" s="52">
        <v>4</v>
      </c>
      <c r="B69" s="187" t="s">
        <v>329</v>
      </c>
      <c r="C69" s="188">
        <v>2017</v>
      </c>
      <c r="D69" s="139">
        <v>553.5</v>
      </c>
    </row>
    <row r="70" spans="1:4" s="22" customFormat="1">
      <c r="A70" s="52">
        <v>5</v>
      </c>
      <c r="B70" s="187" t="s">
        <v>330</v>
      </c>
      <c r="C70" s="188">
        <v>2017</v>
      </c>
      <c r="D70" s="139">
        <v>553.5</v>
      </c>
    </row>
    <row r="71" spans="1:4" s="22" customFormat="1">
      <c r="A71" s="52">
        <v>6</v>
      </c>
      <c r="B71" s="187" t="s">
        <v>331</v>
      </c>
      <c r="C71" s="188">
        <v>2017</v>
      </c>
      <c r="D71" s="139">
        <v>553.5</v>
      </c>
    </row>
    <row r="72" spans="1:4" s="22" customFormat="1">
      <c r="A72" s="52">
        <v>7</v>
      </c>
      <c r="B72" s="187" t="s">
        <v>332</v>
      </c>
      <c r="C72" s="188">
        <v>2017</v>
      </c>
      <c r="D72" s="139">
        <v>553.5</v>
      </c>
    </row>
    <row r="73" spans="1:4" s="22" customFormat="1">
      <c r="A73" s="52">
        <v>8</v>
      </c>
      <c r="B73" s="187" t="s">
        <v>333</v>
      </c>
      <c r="C73" s="188">
        <v>2017</v>
      </c>
      <c r="D73" s="139">
        <v>553.5</v>
      </c>
    </row>
    <row r="74" spans="1:4" s="22" customFormat="1">
      <c r="A74" s="52">
        <v>9</v>
      </c>
      <c r="B74" s="187" t="s">
        <v>334</v>
      </c>
      <c r="C74" s="188">
        <v>2017</v>
      </c>
      <c r="D74" s="139">
        <v>553.5</v>
      </c>
    </row>
    <row r="75" spans="1:4" s="22" customFormat="1">
      <c r="A75" s="52">
        <v>10</v>
      </c>
      <c r="B75" s="187" t="s">
        <v>335</v>
      </c>
      <c r="C75" s="188">
        <v>2017</v>
      </c>
      <c r="D75" s="139">
        <v>553.5</v>
      </c>
    </row>
    <row r="76" spans="1:4" s="22" customFormat="1">
      <c r="A76" s="52">
        <v>11</v>
      </c>
      <c r="B76" s="187" t="s">
        <v>336</v>
      </c>
      <c r="C76" s="188">
        <v>2017</v>
      </c>
      <c r="D76" s="139">
        <v>553.5</v>
      </c>
    </row>
    <row r="77" spans="1:4" s="22" customFormat="1">
      <c r="A77" s="52">
        <v>12</v>
      </c>
      <c r="B77" s="187" t="s">
        <v>337</v>
      </c>
      <c r="C77" s="188">
        <v>2017</v>
      </c>
      <c r="D77" s="139">
        <v>553.5</v>
      </c>
    </row>
    <row r="78" spans="1:4" s="22" customFormat="1">
      <c r="A78" s="52">
        <v>13</v>
      </c>
      <c r="B78" s="187" t="s">
        <v>338</v>
      </c>
      <c r="C78" s="188">
        <v>2017</v>
      </c>
      <c r="D78" s="139">
        <v>553.5</v>
      </c>
    </row>
    <row r="79" spans="1:4" s="22" customFormat="1">
      <c r="A79" s="52">
        <v>14</v>
      </c>
      <c r="B79" s="187" t="s">
        <v>339</v>
      </c>
      <c r="C79" s="188">
        <v>2017</v>
      </c>
      <c r="D79" s="139">
        <v>553.5</v>
      </c>
    </row>
    <row r="80" spans="1:4" s="22" customFormat="1">
      <c r="A80" s="52">
        <v>15</v>
      </c>
      <c r="B80" s="187" t="s">
        <v>340</v>
      </c>
      <c r="C80" s="188">
        <v>2017</v>
      </c>
      <c r="D80" s="139">
        <v>553.5</v>
      </c>
    </row>
    <row r="81" spans="1:4" s="22" customFormat="1">
      <c r="A81" s="52">
        <v>16</v>
      </c>
      <c r="B81" s="187" t="s">
        <v>341</v>
      </c>
      <c r="C81" s="188">
        <v>2017</v>
      </c>
      <c r="D81" s="139">
        <v>553.5</v>
      </c>
    </row>
    <row r="82" spans="1:4" s="22" customFormat="1" ht="14.25" customHeight="1">
      <c r="A82" s="52">
        <v>17</v>
      </c>
      <c r="B82" s="187" t="s">
        <v>342</v>
      </c>
      <c r="C82" s="188">
        <v>2017</v>
      </c>
      <c r="D82" s="139">
        <v>553.5</v>
      </c>
    </row>
    <row r="83" spans="1:4" s="22" customFormat="1">
      <c r="A83" s="52">
        <v>18</v>
      </c>
      <c r="B83" s="187" t="s">
        <v>343</v>
      </c>
      <c r="C83" s="188">
        <v>2017</v>
      </c>
      <c r="D83" s="139">
        <v>553.5</v>
      </c>
    </row>
    <row r="84" spans="1:4" s="22" customFormat="1">
      <c r="A84" s="52">
        <v>19</v>
      </c>
      <c r="B84" s="187" t="s">
        <v>344</v>
      </c>
      <c r="C84" s="188">
        <v>2017</v>
      </c>
      <c r="D84" s="139">
        <v>4703.5200000000004</v>
      </c>
    </row>
    <row r="85" spans="1:4" s="22" customFormat="1">
      <c r="A85" s="52">
        <v>20</v>
      </c>
      <c r="B85" s="158" t="s">
        <v>345</v>
      </c>
      <c r="C85" s="20">
        <v>2017</v>
      </c>
      <c r="D85" s="53">
        <v>4703.5200000000004</v>
      </c>
    </row>
    <row r="86" spans="1:4" s="22" customFormat="1" ht="18" customHeight="1">
      <c r="A86" s="52">
        <v>21</v>
      </c>
      <c r="B86" s="158" t="s">
        <v>346</v>
      </c>
      <c r="C86" s="20">
        <v>2017</v>
      </c>
      <c r="D86" s="53">
        <v>4703.5200000000004</v>
      </c>
    </row>
    <row r="87" spans="1:4">
      <c r="A87" s="52">
        <v>22</v>
      </c>
      <c r="B87" s="158" t="s">
        <v>347</v>
      </c>
      <c r="C87" s="20">
        <v>2017</v>
      </c>
      <c r="D87" s="53">
        <v>4703.5200000000004</v>
      </c>
    </row>
    <row r="88" spans="1:4" s="22" customFormat="1">
      <c r="A88" s="52">
        <v>23</v>
      </c>
      <c r="B88" s="158" t="s">
        <v>348</v>
      </c>
      <c r="C88" s="20">
        <v>2017</v>
      </c>
      <c r="D88" s="53">
        <v>4703.5200000000004</v>
      </c>
    </row>
    <row r="89" spans="1:4" s="22" customFormat="1">
      <c r="A89" s="52">
        <v>24</v>
      </c>
      <c r="B89" s="158" t="s">
        <v>349</v>
      </c>
      <c r="C89" s="20">
        <v>2017</v>
      </c>
      <c r="D89" s="53">
        <v>4703.5200000000004</v>
      </c>
    </row>
    <row r="90" spans="1:4" ht="13.5" thickBot="1">
      <c r="A90" s="463" t="s">
        <v>0</v>
      </c>
      <c r="B90" s="464"/>
      <c r="C90" s="465"/>
      <c r="D90" s="56">
        <f>SUM(D66:D89)</f>
        <v>38184.12000000001</v>
      </c>
    </row>
    <row r="91" spans="1:4" ht="13.5" thickBot="1">
      <c r="A91" s="22"/>
      <c r="B91" s="22"/>
      <c r="C91" s="24"/>
      <c r="D91" s="76"/>
    </row>
    <row r="92" spans="1:4" ht="13.5" thickBot="1">
      <c r="A92" s="481" t="s">
        <v>439</v>
      </c>
      <c r="B92" s="482"/>
      <c r="C92" s="482"/>
      <c r="D92" s="483"/>
    </row>
    <row r="93" spans="1:4" ht="13.5" thickBot="1">
      <c r="A93" s="22"/>
      <c r="B93" s="22"/>
      <c r="C93" s="24"/>
      <c r="D93" s="76"/>
    </row>
    <row r="94" spans="1:4">
      <c r="A94" s="478" t="s">
        <v>116</v>
      </c>
      <c r="B94" s="479"/>
      <c r="C94" s="479"/>
      <c r="D94" s="480"/>
    </row>
    <row r="95" spans="1:4">
      <c r="A95" s="491" t="s">
        <v>135</v>
      </c>
      <c r="B95" s="489"/>
      <c r="C95" s="489"/>
      <c r="D95" s="490"/>
    </row>
    <row r="96" spans="1:4" s="75" customFormat="1">
      <c r="A96" s="77">
        <v>1</v>
      </c>
      <c r="B96" s="64" t="s">
        <v>170</v>
      </c>
      <c r="C96" s="63">
        <v>2016</v>
      </c>
      <c r="D96" s="78">
        <v>5095.7700000000004</v>
      </c>
    </row>
    <row r="97" spans="1:5">
      <c r="A97" s="79">
        <v>2</v>
      </c>
      <c r="B97" s="64" t="s">
        <v>171</v>
      </c>
      <c r="C97" s="63">
        <v>2016</v>
      </c>
      <c r="D97" s="78">
        <v>393.6</v>
      </c>
    </row>
    <row r="98" spans="1:5">
      <c r="A98" s="77">
        <v>3</v>
      </c>
      <c r="B98" s="64" t="s">
        <v>172</v>
      </c>
      <c r="C98" s="63">
        <v>2016</v>
      </c>
      <c r="D98" s="78">
        <v>10582.8</v>
      </c>
    </row>
    <row r="99" spans="1:5">
      <c r="A99" s="79">
        <v>4</v>
      </c>
      <c r="B99" s="64" t="s">
        <v>173</v>
      </c>
      <c r="C99" s="63">
        <v>2016</v>
      </c>
      <c r="D99" s="78">
        <v>1574.4</v>
      </c>
    </row>
    <row r="100" spans="1:5" ht="38.25">
      <c r="A100" s="77">
        <v>5</v>
      </c>
      <c r="B100" s="64" t="s">
        <v>174</v>
      </c>
      <c r="C100" s="63">
        <v>2017</v>
      </c>
      <c r="D100" s="78">
        <v>11547</v>
      </c>
    </row>
    <row r="101" spans="1:5">
      <c r="A101" s="79">
        <v>6</v>
      </c>
      <c r="B101" s="64" t="s">
        <v>175</v>
      </c>
      <c r="C101" s="63">
        <v>2017</v>
      </c>
      <c r="D101" s="78">
        <v>3146.34</v>
      </c>
    </row>
    <row r="102" spans="1:5">
      <c r="A102" s="77">
        <v>7</v>
      </c>
      <c r="B102" s="64" t="s">
        <v>176</v>
      </c>
      <c r="C102" s="63">
        <v>2017</v>
      </c>
      <c r="D102" s="78">
        <v>1968</v>
      </c>
    </row>
    <row r="103" spans="1:5" ht="25.5">
      <c r="A103" s="79">
        <v>8</v>
      </c>
      <c r="B103" s="64" t="s">
        <v>177</v>
      </c>
      <c r="C103" s="63">
        <v>2017</v>
      </c>
      <c r="D103" s="78">
        <v>11547</v>
      </c>
    </row>
    <row r="104" spans="1:5">
      <c r="A104" s="77">
        <v>9</v>
      </c>
      <c r="B104" s="64" t="s">
        <v>178</v>
      </c>
      <c r="C104" s="63">
        <v>2018</v>
      </c>
      <c r="D104" s="78">
        <v>17500</v>
      </c>
    </row>
    <row r="105" spans="1:5">
      <c r="A105" s="79">
        <v>10</v>
      </c>
      <c r="B105" s="64" t="s">
        <v>179</v>
      </c>
      <c r="C105" s="63">
        <v>2020</v>
      </c>
      <c r="D105" s="78">
        <v>3156.18</v>
      </c>
    </row>
    <row r="106" spans="1:5">
      <c r="A106" s="77">
        <v>11</v>
      </c>
      <c r="B106" s="80" t="s">
        <v>180</v>
      </c>
      <c r="C106" s="81">
        <v>2020</v>
      </c>
      <c r="D106" s="82">
        <v>2706</v>
      </c>
      <c r="E106" s="137" t="s">
        <v>91</v>
      </c>
    </row>
    <row r="107" spans="1:5">
      <c r="A107" s="79">
        <v>12</v>
      </c>
      <c r="B107" s="379" t="s">
        <v>568</v>
      </c>
      <c r="C107" s="380">
        <v>2019</v>
      </c>
      <c r="D107" s="82">
        <v>1291.5</v>
      </c>
    </row>
    <row r="108" spans="1:5">
      <c r="A108" s="77">
        <v>13</v>
      </c>
      <c r="B108" s="381" t="s">
        <v>569</v>
      </c>
      <c r="C108" s="382">
        <v>2019</v>
      </c>
      <c r="D108" s="383">
        <v>3204.06</v>
      </c>
    </row>
    <row r="109" spans="1:5" ht="13.9" customHeight="1">
      <c r="A109" s="498" t="s">
        <v>0</v>
      </c>
      <c r="B109" s="499"/>
      <c r="C109" s="500"/>
      <c r="D109" s="65">
        <f>SUM(D96:D108)</f>
        <v>73712.649999999994</v>
      </c>
    </row>
    <row r="110" spans="1:5">
      <c r="A110" s="492" t="s">
        <v>136</v>
      </c>
      <c r="B110" s="493"/>
      <c r="C110" s="493"/>
      <c r="D110" s="494"/>
    </row>
    <row r="111" spans="1:5" s="22" customFormat="1">
      <c r="A111" s="83">
        <v>1</v>
      </c>
      <c r="B111" s="64" t="s">
        <v>51</v>
      </c>
      <c r="C111" s="63">
        <v>2016</v>
      </c>
      <c r="D111" s="78">
        <v>3556.89</v>
      </c>
    </row>
    <row r="112" spans="1:5" s="22" customFormat="1">
      <c r="A112" s="83">
        <v>2</v>
      </c>
      <c r="B112" s="64" t="s">
        <v>181</v>
      </c>
      <c r="C112" s="63">
        <v>2019</v>
      </c>
      <c r="D112" s="78">
        <v>1293.92</v>
      </c>
    </row>
    <row r="113" spans="1:5" s="22" customFormat="1">
      <c r="A113" s="83">
        <v>3</v>
      </c>
      <c r="B113" s="64" t="s">
        <v>182</v>
      </c>
      <c r="C113" s="63">
        <v>2018</v>
      </c>
      <c r="D113" s="78">
        <v>2019</v>
      </c>
    </row>
    <row r="114" spans="1:5" s="22" customFormat="1">
      <c r="A114" s="83">
        <v>4</v>
      </c>
      <c r="B114" s="64" t="s">
        <v>183</v>
      </c>
      <c r="C114" s="63">
        <v>2020</v>
      </c>
      <c r="D114" s="78">
        <v>32000</v>
      </c>
      <c r="E114" s="138" t="s">
        <v>91</v>
      </c>
    </row>
    <row r="115" spans="1:5" s="22" customFormat="1">
      <c r="A115" s="83">
        <v>5</v>
      </c>
      <c r="B115" s="64" t="s">
        <v>184</v>
      </c>
      <c r="C115" s="63">
        <v>2020</v>
      </c>
      <c r="D115" s="78">
        <v>44400</v>
      </c>
      <c r="E115" s="138" t="s">
        <v>91</v>
      </c>
    </row>
    <row r="116" spans="1:5" s="22" customFormat="1">
      <c r="A116" s="83">
        <v>6</v>
      </c>
      <c r="B116" s="80" t="s">
        <v>185</v>
      </c>
      <c r="C116" s="81">
        <v>2020</v>
      </c>
      <c r="D116" s="82">
        <v>51799.95</v>
      </c>
    </row>
    <row r="117" spans="1:5" s="22" customFormat="1">
      <c r="A117" s="83">
        <v>7</v>
      </c>
      <c r="B117" s="379" t="s">
        <v>570</v>
      </c>
      <c r="C117" s="380">
        <v>2019</v>
      </c>
      <c r="D117" s="82">
        <v>4774.8599999999997</v>
      </c>
    </row>
    <row r="118" spans="1:5" s="22" customFormat="1">
      <c r="A118" s="83">
        <v>8</v>
      </c>
      <c r="B118" s="379" t="s">
        <v>571</v>
      </c>
      <c r="C118" s="380">
        <v>2019</v>
      </c>
      <c r="D118" s="82">
        <v>5358</v>
      </c>
    </row>
    <row r="119" spans="1:5" s="22" customFormat="1">
      <c r="A119" s="83">
        <v>9</v>
      </c>
      <c r="B119" s="379" t="s">
        <v>572</v>
      </c>
      <c r="C119" s="380">
        <v>2019</v>
      </c>
      <c r="D119" s="82">
        <v>2029.5</v>
      </c>
    </row>
    <row r="120" spans="1:5" s="22" customFormat="1">
      <c r="A120" s="498" t="s">
        <v>0</v>
      </c>
      <c r="B120" s="499"/>
      <c r="C120" s="500"/>
      <c r="D120" s="65">
        <f>SUM(D111:D119)</f>
        <v>147232.12</v>
      </c>
    </row>
    <row r="121" spans="1:5" s="22" customFormat="1">
      <c r="A121" s="495" t="s">
        <v>137</v>
      </c>
      <c r="B121" s="493"/>
      <c r="C121" s="493"/>
      <c r="D121" s="494"/>
    </row>
    <row r="122" spans="1:5" s="22" customFormat="1">
      <c r="A122" s="83">
        <v>1</v>
      </c>
      <c r="B122" s="64" t="s">
        <v>186</v>
      </c>
      <c r="C122" s="63">
        <v>2017</v>
      </c>
      <c r="D122" s="78">
        <v>9181.0300000000007</v>
      </c>
    </row>
    <row r="123" spans="1:5" s="22" customFormat="1" ht="13.5" thickBot="1">
      <c r="A123" s="501" t="s">
        <v>0</v>
      </c>
      <c r="B123" s="502"/>
      <c r="C123" s="503"/>
      <c r="D123" s="66">
        <f>SUM(D122)</f>
        <v>9181.0300000000007</v>
      </c>
    </row>
    <row r="124" spans="1:5" s="22" customFormat="1" ht="13.5" thickBot="1">
      <c r="C124" s="24"/>
      <c r="D124" s="76"/>
    </row>
    <row r="125" spans="1:5" s="22" customFormat="1">
      <c r="A125" s="478" t="s">
        <v>117</v>
      </c>
      <c r="B125" s="479"/>
      <c r="C125" s="479"/>
      <c r="D125" s="480"/>
    </row>
    <row r="126" spans="1:5">
      <c r="A126" s="471" t="s">
        <v>138</v>
      </c>
      <c r="B126" s="484"/>
      <c r="C126" s="484"/>
      <c r="D126" s="473"/>
    </row>
    <row r="127" spans="1:5">
      <c r="A127" s="52">
        <v>1</v>
      </c>
      <c r="B127" s="15" t="s">
        <v>134</v>
      </c>
      <c r="C127" s="50">
        <v>2016</v>
      </c>
      <c r="D127" s="61">
        <v>2049.9899999999998</v>
      </c>
    </row>
    <row r="128" spans="1:5" ht="12.75" customHeight="1" thickBot="1">
      <c r="A128" s="463" t="s">
        <v>0</v>
      </c>
      <c r="B128" s="464"/>
      <c r="C128" s="465"/>
      <c r="D128" s="62">
        <f>SUM(D127:D127)</f>
        <v>2049.9899999999998</v>
      </c>
    </row>
    <row r="129" spans="1:4" ht="13.5" thickBot="1">
      <c r="B129" s="21"/>
      <c r="D129" s="84"/>
    </row>
    <row r="130" spans="1:4">
      <c r="A130" s="466" t="s">
        <v>118</v>
      </c>
      <c r="B130" s="467"/>
      <c r="C130" s="467"/>
      <c r="D130" s="468"/>
    </row>
    <row r="131" spans="1:4">
      <c r="A131" s="471" t="s">
        <v>138</v>
      </c>
      <c r="B131" s="474"/>
      <c r="C131" s="474"/>
      <c r="D131" s="473"/>
    </row>
    <row r="132" spans="1:4" ht="25.5">
      <c r="A132" s="52">
        <v>1</v>
      </c>
      <c r="B132" s="121" t="s">
        <v>156</v>
      </c>
      <c r="C132" s="122" t="s">
        <v>157</v>
      </c>
      <c r="D132" s="54">
        <v>613.1</v>
      </c>
    </row>
    <row r="133" spans="1:4" ht="13.5" thickBot="1">
      <c r="A133" s="463" t="s">
        <v>0</v>
      </c>
      <c r="B133" s="464"/>
      <c r="C133" s="465"/>
      <c r="D133" s="62">
        <f>D132</f>
        <v>613.1</v>
      </c>
    </row>
    <row r="134" spans="1:4" ht="13.5" thickBot="1">
      <c r="B134" s="21"/>
      <c r="C134" s="135"/>
      <c r="D134" s="84"/>
    </row>
    <row r="135" spans="1:4">
      <c r="A135" s="466" t="s">
        <v>119</v>
      </c>
      <c r="B135" s="467"/>
      <c r="C135" s="467"/>
      <c r="D135" s="468"/>
    </row>
    <row r="136" spans="1:4">
      <c r="A136" s="471" t="s">
        <v>138</v>
      </c>
      <c r="B136" s="472"/>
      <c r="C136" s="472"/>
      <c r="D136" s="473"/>
    </row>
    <row r="137" spans="1:4">
      <c r="A137" s="52">
        <v>1</v>
      </c>
      <c r="B137" s="334" t="s">
        <v>200</v>
      </c>
      <c r="C137" s="335">
        <v>2015</v>
      </c>
      <c r="D137" s="54">
        <v>3500</v>
      </c>
    </row>
    <row r="138" spans="1:4">
      <c r="A138" s="52">
        <v>2</v>
      </c>
      <c r="B138" s="334" t="s">
        <v>201</v>
      </c>
      <c r="C138" s="335">
        <v>2019</v>
      </c>
      <c r="D138" s="54">
        <v>6223.8</v>
      </c>
    </row>
    <row r="139" spans="1:4">
      <c r="A139" s="52">
        <v>3</v>
      </c>
      <c r="B139" s="336" t="s">
        <v>202</v>
      </c>
      <c r="C139" s="337">
        <v>2018</v>
      </c>
      <c r="D139" s="53">
        <v>1620.88</v>
      </c>
    </row>
    <row r="140" spans="1:4">
      <c r="A140" s="52">
        <v>4</v>
      </c>
      <c r="B140" s="334" t="s">
        <v>202</v>
      </c>
      <c r="C140" s="335">
        <v>2018</v>
      </c>
      <c r="D140" s="54">
        <v>1330.4</v>
      </c>
    </row>
    <row r="141" spans="1:4">
      <c r="A141" s="52">
        <v>5</v>
      </c>
      <c r="B141" s="334" t="s">
        <v>202</v>
      </c>
      <c r="C141" s="335">
        <v>2018</v>
      </c>
      <c r="D141" s="54">
        <v>1330.4</v>
      </c>
    </row>
    <row r="142" spans="1:4">
      <c r="A142" s="52">
        <v>6</v>
      </c>
      <c r="B142" s="334" t="s">
        <v>203</v>
      </c>
      <c r="C142" s="335">
        <v>2018</v>
      </c>
      <c r="D142" s="54">
        <v>2021.74</v>
      </c>
    </row>
    <row r="143" spans="1:4">
      <c r="A143" s="52">
        <v>7</v>
      </c>
      <c r="B143" s="371" t="s">
        <v>219</v>
      </c>
      <c r="C143" s="372">
        <v>2020</v>
      </c>
      <c r="D143" s="314">
        <v>1700</v>
      </c>
    </row>
    <row r="144" spans="1:4">
      <c r="A144" s="52">
        <v>8</v>
      </c>
      <c r="B144" s="373" t="s">
        <v>220</v>
      </c>
      <c r="C144" s="372">
        <v>2020</v>
      </c>
      <c r="D144" s="314">
        <v>2100</v>
      </c>
    </row>
    <row r="145" spans="1:4" ht="13.5" thickBot="1">
      <c r="A145" s="463" t="s">
        <v>0</v>
      </c>
      <c r="B145" s="464"/>
      <c r="C145" s="465"/>
      <c r="D145" s="62">
        <f>SUM(D137:D144)</f>
        <v>19827.22</v>
      </c>
    </row>
    <row r="146" spans="1:4" ht="13.5" thickBot="1">
      <c r="A146" s="22"/>
      <c r="B146" s="22"/>
      <c r="C146" s="24"/>
      <c r="D146" s="76"/>
    </row>
    <row r="147" spans="1:4">
      <c r="A147" s="466" t="s">
        <v>84</v>
      </c>
      <c r="B147" s="467"/>
      <c r="C147" s="467"/>
      <c r="D147" s="468"/>
    </row>
    <row r="148" spans="1:4">
      <c r="A148" s="471" t="s">
        <v>138</v>
      </c>
      <c r="B148" s="474"/>
      <c r="C148" s="474"/>
      <c r="D148" s="473"/>
    </row>
    <row r="149" spans="1:4">
      <c r="A149" s="52">
        <v>1</v>
      </c>
      <c r="B149" s="123" t="s">
        <v>385</v>
      </c>
      <c r="C149" s="124">
        <v>2016</v>
      </c>
      <c r="D149" s="53">
        <v>1389.9</v>
      </c>
    </row>
    <row r="150" spans="1:4">
      <c r="A150" s="52">
        <v>2</v>
      </c>
      <c r="B150" s="121" t="s">
        <v>386</v>
      </c>
      <c r="C150" s="122">
        <v>2017</v>
      </c>
      <c r="D150" s="54">
        <v>1881.9</v>
      </c>
    </row>
    <row r="151" spans="1:4">
      <c r="A151" s="52">
        <v>3</v>
      </c>
      <c r="B151" s="121" t="s">
        <v>387</v>
      </c>
      <c r="C151" s="122">
        <v>2019</v>
      </c>
      <c r="D151" s="54">
        <v>2938.47</v>
      </c>
    </row>
    <row r="152" spans="1:4" ht="13.5" thickBot="1">
      <c r="A152" s="463" t="s">
        <v>0</v>
      </c>
      <c r="B152" s="464"/>
      <c r="C152" s="465"/>
      <c r="D152" s="62">
        <f>SUM(D149:D151)</f>
        <v>6210.27</v>
      </c>
    </row>
    <row r="153" spans="1:4" ht="13.5" thickBot="1">
      <c r="A153" s="22"/>
      <c r="B153" s="22"/>
      <c r="C153" s="24"/>
      <c r="D153" s="76"/>
    </row>
    <row r="154" spans="1:4">
      <c r="A154" s="475" t="s">
        <v>120</v>
      </c>
      <c r="B154" s="476"/>
      <c r="C154" s="476"/>
      <c r="D154" s="477"/>
    </row>
    <row r="155" spans="1:4">
      <c r="A155" s="471" t="s">
        <v>138</v>
      </c>
      <c r="B155" s="472"/>
      <c r="C155" s="472"/>
      <c r="D155" s="473"/>
    </row>
    <row r="156" spans="1:4" ht="25.5">
      <c r="A156" s="125">
        <v>1</v>
      </c>
      <c r="B156" s="85" t="s">
        <v>389</v>
      </c>
      <c r="C156" s="86">
        <v>2017</v>
      </c>
      <c r="D156" s="126">
        <v>2757.66</v>
      </c>
    </row>
    <row r="157" spans="1:4" ht="25.5">
      <c r="A157" s="165">
        <v>2</v>
      </c>
      <c r="B157" s="166" t="s">
        <v>390</v>
      </c>
      <c r="C157" s="167">
        <v>2018</v>
      </c>
      <c r="D157" s="168">
        <v>1430.49</v>
      </c>
    </row>
    <row r="158" spans="1:4">
      <c r="A158" s="338">
        <v>3</v>
      </c>
      <c r="B158" s="339" t="s">
        <v>391</v>
      </c>
      <c r="C158" s="340">
        <v>2020</v>
      </c>
      <c r="D158" s="341">
        <v>1312.72</v>
      </c>
    </row>
    <row r="159" spans="1:4">
      <c r="A159" s="454" t="s">
        <v>0</v>
      </c>
      <c r="B159" s="455"/>
      <c r="C159" s="456"/>
      <c r="D159" s="169">
        <f>SUM(D156:D158)</f>
        <v>5500.87</v>
      </c>
    </row>
    <row r="160" spans="1:4" s="22" customFormat="1">
      <c r="A160" s="460" t="s">
        <v>139</v>
      </c>
      <c r="B160" s="461"/>
      <c r="C160" s="461"/>
      <c r="D160" s="462"/>
    </row>
    <row r="161" spans="1:4" s="22" customFormat="1" ht="25.5">
      <c r="A161" s="128">
        <v>1</v>
      </c>
      <c r="B161" s="87" t="s">
        <v>392</v>
      </c>
      <c r="C161" s="88">
        <v>2016</v>
      </c>
      <c r="D161" s="129">
        <v>3629</v>
      </c>
    </row>
    <row r="162" spans="1:4" s="22" customFormat="1" ht="13.5" thickBot="1">
      <c r="A162" s="457" t="s">
        <v>0</v>
      </c>
      <c r="B162" s="458"/>
      <c r="C162" s="459"/>
      <c r="D162" s="62">
        <f>SUM(D161:D161)</f>
        <v>3629</v>
      </c>
    </row>
    <row r="163" spans="1:4" s="22" customFormat="1">
      <c r="A163" s="92"/>
      <c r="B163" s="4"/>
      <c r="C163" s="4"/>
      <c r="D163" s="51"/>
    </row>
    <row r="164" spans="1:4" s="22" customFormat="1" ht="13.5" thickBot="1">
      <c r="A164" s="92"/>
      <c r="B164" s="4"/>
      <c r="C164" s="4"/>
      <c r="D164" s="51"/>
    </row>
    <row r="165" spans="1:4" s="22" customFormat="1" ht="18.75" customHeight="1">
      <c r="A165" s="74"/>
      <c r="B165" s="469" t="s">
        <v>111</v>
      </c>
      <c r="C165" s="470"/>
      <c r="D165" s="130">
        <f>D64+D109+D128+D133+D145+D152+D159</f>
        <v>399391.73999999987</v>
      </c>
    </row>
    <row r="166" spans="1:4" s="22" customFormat="1" ht="18.75" customHeight="1">
      <c r="A166" s="74"/>
      <c r="B166" s="450" t="s">
        <v>112</v>
      </c>
      <c r="C166" s="451"/>
      <c r="D166" s="127">
        <f>SUM(D90,D120)</f>
        <v>185416.24</v>
      </c>
    </row>
    <row r="167" spans="1:4" s="22" customFormat="1" ht="18.75" customHeight="1">
      <c r="A167" s="74"/>
      <c r="B167" s="450" t="s">
        <v>113</v>
      </c>
      <c r="C167" s="451"/>
      <c r="D167" s="127">
        <f>SUM(D123,D162)</f>
        <v>12810.03</v>
      </c>
    </row>
    <row r="168" spans="1:4" s="22" customFormat="1" ht="15.75" thickBot="1">
      <c r="A168" s="74"/>
      <c r="B168" s="452" t="s">
        <v>0</v>
      </c>
      <c r="C168" s="453"/>
      <c r="D168" s="131">
        <f>D162+D159+D152+D145+D133+D128+D123+D120+D109+D90+D64</f>
        <v>597618.01</v>
      </c>
    </row>
    <row r="169" spans="1:4" s="22" customFormat="1">
      <c r="A169" s="74"/>
      <c r="B169" s="74"/>
      <c r="C169" s="89"/>
      <c r="D169" s="90"/>
    </row>
    <row r="170" spans="1:4" s="22" customFormat="1">
      <c r="A170" s="74"/>
      <c r="B170" s="74"/>
      <c r="C170" s="89"/>
      <c r="D170" s="90"/>
    </row>
    <row r="171" spans="1:4" s="22" customFormat="1">
      <c r="A171" s="74"/>
      <c r="B171" s="74"/>
      <c r="C171" s="89"/>
      <c r="D171" s="90"/>
    </row>
    <row r="172" spans="1:4" s="22" customFormat="1">
      <c r="A172" s="74"/>
      <c r="B172" s="74"/>
      <c r="C172" s="89"/>
      <c r="D172" s="90"/>
    </row>
    <row r="173" spans="1:4" s="22" customFormat="1">
      <c r="A173" s="74"/>
      <c r="B173" s="74"/>
      <c r="C173" s="89"/>
      <c r="D173" s="90"/>
    </row>
    <row r="174" spans="1:4" s="22" customFormat="1">
      <c r="A174" s="74"/>
      <c r="B174" s="74"/>
      <c r="C174" s="89"/>
      <c r="D174" s="90"/>
    </row>
    <row r="175" spans="1:4" s="22" customFormat="1">
      <c r="A175" s="74"/>
      <c r="B175" s="74"/>
      <c r="C175" s="89"/>
      <c r="D175" s="90"/>
    </row>
    <row r="176" spans="1:4" s="22" customFormat="1">
      <c r="A176" s="74"/>
      <c r="B176" s="74"/>
      <c r="C176" s="89"/>
      <c r="D176" s="90"/>
    </row>
    <row r="177" spans="1:4" s="22" customFormat="1">
      <c r="A177" s="74"/>
      <c r="B177" s="74"/>
      <c r="C177" s="89"/>
      <c r="D177" s="90"/>
    </row>
    <row r="178" spans="1:4" s="22" customFormat="1">
      <c r="A178" s="74"/>
      <c r="B178" s="74"/>
      <c r="C178" s="89"/>
      <c r="D178" s="90"/>
    </row>
    <row r="179" spans="1:4" s="22" customFormat="1">
      <c r="A179" s="74"/>
      <c r="B179" s="74"/>
      <c r="C179" s="89"/>
      <c r="D179" s="90"/>
    </row>
    <row r="180" spans="1:4" s="22" customFormat="1">
      <c r="A180" s="74"/>
      <c r="B180" s="74"/>
      <c r="C180" s="89"/>
      <c r="D180" s="90"/>
    </row>
    <row r="181" spans="1:4" s="22" customFormat="1">
      <c r="A181" s="74"/>
      <c r="B181" s="74"/>
      <c r="C181" s="89"/>
      <c r="D181" s="90"/>
    </row>
    <row r="182" spans="1:4" s="22" customFormat="1">
      <c r="A182" s="74"/>
      <c r="B182" s="74"/>
      <c r="C182" s="89"/>
      <c r="D182" s="90"/>
    </row>
    <row r="183" spans="1:4" s="22" customFormat="1">
      <c r="A183" s="74"/>
      <c r="B183" s="74"/>
      <c r="C183" s="89"/>
      <c r="D183" s="90"/>
    </row>
    <row r="184" spans="1:4" s="22" customFormat="1">
      <c r="A184" s="74"/>
      <c r="B184" s="74"/>
      <c r="C184" s="89"/>
      <c r="D184" s="90"/>
    </row>
    <row r="185" spans="1:4" s="22" customFormat="1" ht="18" customHeight="1">
      <c r="A185" s="74"/>
      <c r="B185" s="74"/>
      <c r="C185" s="89"/>
      <c r="D185" s="90"/>
    </row>
    <row r="186" spans="1:4">
      <c r="A186" s="74"/>
      <c r="C186" s="89"/>
      <c r="D186" s="90"/>
    </row>
    <row r="187" spans="1:4" s="22" customFormat="1">
      <c r="A187" s="74"/>
      <c r="B187" s="74"/>
      <c r="C187" s="89"/>
      <c r="D187" s="90"/>
    </row>
    <row r="188" spans="1:4" s="22" customFormat="1">
      <c r="A188" s="74"/>
      <c r="B188" s="74"/>
      <c r="C188" s="89"/>
      <c r="D188" s="90"/>
    </row>
    <row r="189" spans="1:4" s="22" customFormat="1">
      <c r="A189" s="74"/>
      <c r="B189" s="74"/>
      <c r="C189" s="89"/>
      <c r="D189" s="90"/>
    </row>
    <row r="190" spans="1:4" s="22" customFormat="1" ht="18" customHeight="1">
      <c r="A190" s="74"/>
      <c r="B190" s="74"/>
      <c r="C190" s="89"/>
      <c r="D190" s="90"/>
    </row>
    <row r="191" spans="1:4">
      <c r="A191" s="74"/>
      <c r="C191" s="89"/>
      <c r="D191" s="90"/>
    </row>
    <row r="192" spans="1:4" ht="14.25" customHeight="1">
      <c r="A192" s="74"/>
      <c r="C192" s="89"/>
      <c r="D192" s="90"/>
    </row>
    <row r="193" spans="1:4" ht="14.25" customHeight="1">
      <c r="A193" s="74"/>
      <c r="C193" s="89"/>
      <c r="D193" s="90"/>
    </row>
    <row r="194" spans="1:4" ht="14.25" customHeight="1">
      <c r="A194" s="74"/>
      <c r="C194" s="89"/>
      <c r="D194" s="90"/>
    </row>
    <row r="195" spans="1:4">
      <c r="A195" s="74"/>
      <c r="C195" s="89"/>
      <c r="D195" s="90"/>
    </row>
    <row r="196" spans="1:4" ht="14.25" customHeight="1">
      <c r="A196" s="74"/>
      <c r="C196" s="89"/>
      <c r="D196" s="90"/>
    </row>
    <row r="197" spans="1:4">
      <c r="A197" s="74"/>
      <c r="C197" s="89"/>
      <c r="D197" s="90"/>
    </row>
    <row r="198" spans="1:4" ht="14.25" customHeight="1">
      <c r="A198" s="74"/>
      <c r="C198" s="89"/>
      <c r="D198" s="90"/>
    </row>
    <row r="199" spans="1:4">
      <c r="A199" s="74"/>
      <c r="C199" s="89"/>
      <c r="D199" s="90"/>
    </row>
    <row r="200" spans="1:4" s="22" customFormat="1" ht="30" customHeight="1">
      <c r="A200" s="74"/>
      <c r="B200" s="74"/>
      <c r="C200" s="89"/>
      <c r="D200" s="90"/>
    </row>
    <row r="201" spans="1:4" s="22" customFormat="1">
      <c r="A201" s="74"/>
      <c r="B201" s="74"/>
      <c r="C201" s="89"/>
      <c r="D201" s="90"/>
    </row>
    <row r="202" spans="1:4" s="22" customFormat="1">
      <c r="A202" s="74"/>
      <c r="B202" s="74"/>
      <c r="C202" s="89"/>
      <c r="D202" s="90"/>
    </row>
    <row r="203" spans="1:4" s="22" customFormat="1">
      <c r="A203" s="74"/>
      <c r="B203" s="74"/>
      <c r="C203" s="89"/>
      <c r="D203" s="90"/>
    </row>
    <row r="204" spans="1:4" s="22" customFormat="1">
      <c r="A204" s="74"/>
      <c r="B204" s="74"/>
      <c r="C204" s="89"/>
      <c r="D204" s="90"/>
    </row>
    <row r="205" spans="1:4" s="22" customFormat="1">
      <c r="A205" s="74"/>
      <c r="B205" s="74"/>
      <c r="C205" s="89"/>
      <c r="D205" s="90"/>
    </row>
    <row r="206" spans="1:4" s="22" customFormat="1">
      <c r="A206" s="74"/>
      <c r="B206" s="74"/>
      <c r="C206" s="89"/>
      <c r="D206" s="90"/>
    </row>
    <row r="207" spans="1:4" s="22" customFormat="1">
      <c r="A207" s="74"/>
      <c r="B207" s="74"/>
      <c r="C207" s="89"/>
      <c r="D207" s="90"/>
    </row>
    <row r="208" spans="1:4" s="22" customFormat="1">
      <c r="A208" s="74"/>
      <c r="B208" s="74"/>
      <c r="C208" s="89"/>
      <c r="D208" s="90"/>
    </row>
    <row r="209" spans="1:4" s="22" customFormat="1">
      <c r="A209" s="74"/>
      <c r="B209" s="74"/>
      <c r="C209" s="89"/>
      <c r="D209" s="90"/>
    </row>
    <row r="210" spans="1:4" s="22" customFormat="1">
      <c r="A210" s="74"/>
      <c r="B210" s="74"/>
      <c r="C210" s="89"/>
      <c r="D210" s="90"/>
    </row>
    <row r="211" spans="1:4" s="22" customFormat="1">
      <c r="A211" s="74"/>
      <c r="B211" s="74"/>
      <c r="C211" s="89"/>
      <c r="D211" s="90"/>
    </row>
    <row r="212" spans="1:4" s="22" customFormat="1">
      <c r="A212" s="74"/>
      <c r="B212" s="74"/>
      <c r="C212" s="89"/>
      <c r="D212" s="90"/>
    </row>
    <row r="213" spans="1:4" s="22" customFormat="1">
      <c r="A213" s="74"/>
      <c r="B213" s="74"/>
      <c r="C213" s="89"/>
      <c r="D213" s="90"/>
    </row>
    <row r="214" spans="1:4" s="22" customFormat="1">
      <c r="A214" s="74"/>
      <c r="B214" s="74"/>
      <c r="C214" s="89"/>
      <c r="D214" s="90"/>
    </row>
    <row r="215" spans="1:4">
      <c r="A215" s="74"/>
      <c r="C215" s="89"/>
      <c r="D215" s="90"/>
    </row>
    <row r="216" spans="1:4">
      <c r="A216" s="74"/>
      <c r="C216" s="89"/>
      <c r="D216" s="90"/>
    </row>
    <row r="217" spans="1:4" ht="18" customHeight="1">
      <c r="A217" s="74"/>
      <c r="C217" s="89"/>
      <c r="D217" s="90"/>
    </row>
    <row r="218" spans="1:4" ht="20.25" customHeight="1">
      <c r="A218" s="74"/>
      <c r="C218" s="89"/>
      <c r="D218" s="90"/>
    </row>
    <row r="219" spans="1:4">
      <c r="A219" s="74"/>
      <c r="C219" s="89"/>
      <c r="D219" s="90"/>
    </row>
    <row r="220" spans="1:4">
      <c r="A220" s="74"/>
      <c r="C220" s="89"/>
      <c r="D220" s="90"/>
    </row>
    <row r="221" spans="1:4">
      <c r="A221" s="74"/>
      <c r="C221" s="89"/>
      <c r="D221" s="90"/>
    </row>
    <row r="222" spans="1:4">
      <c r="A222" s="74"/>
      <c r="C222" s="89"/>
      <c r="D222" s="90"/>
    </row>
    <row r="223" spans="1:4">
      <c r="A223" s="74"/>
      <c r="C223" s="89"/>
      <c r="D223" s="90"/>
    </row>
    <row r="224" spans="1:4">
      <c r="A224" s="74"/>
      <c r="C224" s="89"/>
      <c r="D224" s="90"/>
    </row>
    <row r="225" spans="1:4">
      <c r="A225" s="74"/>
      <c r="C225" s="89"/>
      <c r="D225" s="90"/>
    </row>
    <row r="226" spans="1:4">
      <c r="A226" s="74"/>
      <c r="C226" s="89"/>
      <c r="D226" s="90"/>
    </row>
    <row r="227" spans="1:4">
      <c r="A227" s="74"/>
      <c r="C227" s="89"/>
      <c r="D227" s="90"/>
    </row>
    <row r="228" spans="1:4">
      <c r="A228" s="74"/>
      <c r="C228" s="89"/>
      <c r="D228" s="90"/>
    </row>
    <row r="229" spans="1:4">
      <c r="A229" s="74"/>
      <c r="C229" s="89"/>
      <c r="D229" s="90"/>
    </row>
    <row r="230" spans="1:4">
      <c r="A230" s="74"/>
      <c r="C230" s="89"/>
      <c r="D230" s="90"/>
    </row>
    <row r="231" spans="1:4">
      <c r="A231" s="74"/>
      <c r="C231" s="89"/>
      <c r="D231" s="90"/>
    </row>
    <row r="232" spans="1:4">
      <c r="A232" s="74"/>
      <c r="C232" s="89"/>
      <c r="D232" s="90"/>
    </row>
    <row r="233" spans="1:4">
      <c r="A233" s="74"/>
      <c r="C233" s="89"/>
      <c r="D233" s="90"/>
    </row>
    <row r="234" spans="1:4">
      <c r="A234" s="74"/>
      <c r="C234" s="89"/>
      <c r="D234" s="90"/>
    </row>
    <row r="235" spans="1:4">
      <c r="A235" s="74"/>
      <c r="C235" s="89"/>
      <c r="D235" s="90"/>
    </row>
    <row r="236" spans="1:4">
      <c r="A236" s="74"/>
      <c r="C236" s="89"/>
      <c r="D236" s="90"/>
    </row>
    <row r="237" spans="1:4">
      <c r="A237" s="74"/>
      <c r="C237" s="89"/>
      <c r="D237" s="90"/>
    </row>
    <row r="238" spans="1:4">
      <c r="A238" s="74"/>
      <c r="C238" s="89"/>
      <c r="D238" s="90"/>
    </row>
    <row r="239" spans="1:4">
      <c r="A239" s="74"/>
      <c r="C239" s="89"/>
      <c r="D239" s="90"/>
    </row>
    <row r="240" spans="1:4">
      <c r="A240" s="74"/>
      <c r="C240" s="89"/>
      <c r="D240" s="90"/>
    </row>
    <row r="241" spans="1:4">
      <c r="A241" s="74"/>
      <c r="C241" s="89"/>
      <c r="D241" s="90"/>
    </row>
    <row r="242" spans="1:4">
      <c r="A242" s="74"/>
      <c r="C242" s="89"/>
      <c r="D242" s="90"/>
    </row>
    <row r="243" spans="1:4">
      <c r="A243" s="74"/>
      <c r="C243" s="89"/>
      <c r="D243" s="90"/>
    </row>
    <row r="244" spans="1:4">
      <c r="A244" s="74"/>
      <c r="C244" s="89"/>
      <c r="D244" s="90"/>
    </row>
    <row r="245" spans="1:4">
      <c r="A245" s="74"/>
      <c r="C245" s="89"/>
      <c r="D245" s="90"/>
    </row>
    <row r="246" spans="1:4">
      <c r="A246" s="74"/>
      <c r="C246" s="89"/>
      <c r="D246" s="90"/>
    </row>
    <row r="247" spans="1:4">
      <c r="A247" s="74"/>
      <c r="C247" s="89"/>
      <c r="D247" s="90"/>
    </row>
    <row r="248" spans="1:4">
      <c r="A248" s="74"/>
      <c r="C248" s="89"/>
      <c r="D248" s="90"/>
    </row>
    <row r="249" spans="1:4">
      <c r="A249" s="74"/>
      <c r="C249" s="89"/>
      <c r="D249" s="90"/>
    </row>
    <row r="250" spans="1:4">
      <c r="A250" s="74"/>
      <c r="C250" s="89"/>
      <c r="D250" s="90"/>
    </row>
    <row r="251" spans="1:4">
      <c r="A251" s="74"/>
      <c r="C251" s="89"/>
      <c r="D251" s="90"/>
    </row>
    <row r="252" spans="1:4">
      <c r="A252" s="74"/>
      <c r="C252" s="89"/>
      <c r="D252" s="90"/>
    </row>
    <row r="253" spans="1:4">
      <c r="A253" s="74"/>
      <c r="C253" s="89"/>
      <c r="D253" s="90"/>
    </row>
    <row r="254" spans="1:4">
      <c r="A254" s="74"/>
      <c r="C254" s="89"/>
      <c r="D254" s="90"/>
    </row>
    <row r="255" spans="1:4">
      <c r="A255" s="74"/>
      <c r="C255" s="89"/>
      <c r="D255" s="90"/>
    </row>
    <row r="256" spans="1:4">
      <c r="A256" s="74"/>
      <c r="C256" s="89"/>
      <c r="D256" s="90"/>
    </row>
    <row r="257" spans="1:4">
      <c r="A257" s="74"/>
      <c r="C257" s="89"/>
      <c r="D257" s="90"/>
    </row>
    <row r="258" spans="1:4">
      <c r="A258" s="74"/>
      <c r="C258" s="89"/>
      <c r="D258" s="90"/>
    </row>
    <row r="259" spans="1:4">
      <c r="A259" s="74"/>
      <c r="C259" s="89"/>
      <c r="D259" s="90"/>
    </row>
    <row r="260" spans="1:4">
      <c r="A260" s="74"/>
      <c r="C260" s="89"/>
      <c r="D260" s="90"/>
    </row>
    <row r="261" spans="1:4">
      <c r="A261" s="74"/>
      <c r="C261" s="89"/>
      <c r="D261" s="90"/>
    </row>
    <row r="262" spans="1:4">
      <c r="A262" s="74"/>
      <c r="C262" s="89"/>
      <c r="D262" s="90"/>
    </row>
    <row r="263" spans="1:4">
      <c r="A263" s="74"/>
      <c r="C263" s="89"/>
      <c r="D263" s="90"/>
    </row>
    <row r="264" spans="1:4">
      <c r="A264" s="74"/>
      <c r="C264" s="89"/>
      <c r="D264" s="90"/>
    </row>
    <row r="265" spans="1:4">
      <c r="A265" s="74"/>
      <c r="C265" s="89"/>
      <c r="D265" s="90"/>
    </row>
    <row r="266" spans="1:4">
      <c r="A266" s="74"/>
      <c r="C266" s="89"/>
      <c r="D266" s="90"/>
    </row>
    <row r="267" spans="1:4">
      <c r="A267" s="74"/>
      <c r="C267" s="89"/>
      <c r="D267" s="90"/>
    </row>
    <row r="268" spans="1:4">
      <c r="A268" s="74"/>
      <c r="C268" s="89"/>
      <c r="D268" s="90"/>
    </row>
    <row r="269" spans="1:4">
      <c r="A269" s="74"/>
      <c r="C269" s="89"/>
      <c r="D269" s="90"/>
    </row>
    <row r="270" spans="1:4">
      <c r="A270" s="74"/>
      <c r="C270" s="89"/>
      <c r="D270" s="90"/>
    </row>
    <row r="271" spans="1:4">
      <c r="A271" s="74"/>
      <c r="C271" s="89"/>
      <c r="D271" s="90"/>
    </row>
    <row r="272" spans="1:4">
      <c r="A272" s="74"/>
      <c r="C272" s="89"/>
      <c r="D272" s="90"/>
    </row>
    <row r="273" spans="1:4">
      <c r="A273" s="74"/>
      <c r="C273" s="89"/>
      <c r="D273" s="90"/>
    </row>
    <row r="274" spans="1:4">
      <c r="A274" s="74"/>
      <c r="C274" s="89"/>
      <c r="D274" s="90"/>
    </row>
    <row r="275" spans="1:4">
      <c r="A275" s="74"/>
      <c r="C275" s="89"/>
      <c r="D275" s="90"/>
    </row>
    <row r="276" spans="1:4">
      <c r="A276" s="74"/>
      <c r="C276" s="89"/>
      <c r="D276" s="90"/>
    </row>
    <row r="277" spans="1:4">
      <c r="A277" s="74"/>
      <c r="C277" s="89"/>
      <c r="D277" s="90"/>
    </row>
    <row r="278" spans="1:4">
      <c r="A278" s="74"/>
      <c r="C278" s="89"/>
      <c r="D278" s="90"/>
    </row>
    <row r="279" spans="1:4">
      <c r="A279" s="74"/>
      <c r="C279" s="89"/>
      <c r="D279" s="90"/>
    </row>
    <row r="280" spans="1:4">
      <c r="A280" s="74"/>
      <c r="C280" s="89"/>
      <c r="D280" s="90"/>
    </row>
    <row r="281" spans="1:4">
      <c r="A281" s="74"/>
      <c r="C281" s="89"/>
      <c r="D281" s="90"/>
    </row>
    <row r="282" spans="1:4">
      <c r="A282" s="74"/>
      <c r="C282" s="89"/>
      <c r="D282" s="90"/>
    </row>
    <row r="283" spans="1:4">
      <c r="A283" s="74"/>
      <c r="C283" s="89"/>
      <c r="D283" s="90"/>
    </row>
    <row r="284" spans="1:4">
      <c r="A284" s="74"/>
      <c r="C284" s="89"/>
      <c r="D284" s="90"/>
    </row>
    <row r="285" spans="1:4">
      <c r="A285" s="74"/>
      <c r="C285" s="89"/>
      <c r="D285" s="90"/>
    </row>
    <row r="286" spans="1:4">
      <c r="A286" s="74"/>
      <c r="C286" s="89"/>
      <c r="D286" s="90"/>
    </row>
    <row r="287" spans="1:4">
      <c r="A287" s="74"/>
      <c r="C287" s="89"/>
      <c r="D287" s="90"/>
    </row>
    <row r="288" spans="1:4">
      <c r="A288" s="74"/>
      <c r="C288" s="89"/>
      <c r="D288" s="90"/>
    </row>
    <row r="289" spans="1:4">
      <c r="A289" s="74"/>
      <c r="C289" s="89"/>
      <c r="D289" s="90"/>
    </row>
    <row r="290" spans="1:4">
      <c r="A290" s="74"/>
      <c r="C290" s="89"/>
      <c r="D290" s="90"/>
    </row>
    <row r="291" spans="1:4">
      <c r="A291" s="74"/>
      <c r="C291" s="89"/>
      <c r="D291" s="90"/>
    </row>
    <row r="292" spans="1:4">
      <c r="A292" s="74"/>
      <c r="C292" s="89"/>
      <c r="D292" s="90"/>
    </row>
    <row r="293" spans="1:4">
      <c r="A293" s="74"/>
      <c r="C293" s="89"/>
      <c r="D293" s="90"/>
    </row>
    <row r="294" spans="1:4">
      <c r="A294" s="74"/>
      <c r="C294" s="89"/>
      <c r="D294" s="90"/>
    </row>
    <row r="295" spans="1:4">
      <c r="A295" s="74"/>
      <c r="C295" s="89"/>
      <c r="D295" s="90"/>
    </row>
    <row r="296" spans="1:4">
      <c r="A296" s="74"/>
      <c r="C296" s="89"/>
      <c r="D296" s="90"/>
    </row>
    <row r="297" spans="1:4">
      <c r="A297" s="74"/>
      <c r="C297" s="89"/>
      <c r="D297" s="90"/>
    </row>
    <row r="298" spans="1:4">
      <c r="A298" s="74"/>
      <c r="C298" s="89"/>
      <c r="D298" s="90"/>
    </row>
    <row r="299" spans="1:4">
      <c r="A299" s="74"/>
      <c r="C299" s="89"/>
      <c r="D299" s="90"/>
    </row>
    <row r="300" spans="1:4">
      <c r="A300" s="74"/>
      <c r="C300" s="89"/>
      <c r="D300" s="90"/>
    </row>
    <row r="301" spans="1:4">
      <c r="A301" s="74"/>
      <c r="C301" s="89"/>
      <c r="D301" s="90"/>
    </row>
    <row r="302" spans="1:4">
      <c r="A302" s="74"/>
      <c r="C302" s="89"/>
      <c r="D302" s="90"/>
    </row>
    <row r="303" spans="1:4">
      <c r="A303" s="74"/>
      <c r="C303" s="89"/>
      <c r="D303" s="90"/>
    </row>
    <row r="304" spans="1:4">
      <c r="A304" s="74"/>
      <c r="C304" s="89"/>
      <c r="D304" s="90"/>
    </row>
    <row r="305" spans="1:4">
      <c r="A305" s="74"/>
      <c r="C305" s="89"/>
      <c r="D305" s="90"/>
    </row>
    <row r="306" spans="1:4">
      <c r="A306" s="74"/>
      <c r="C306" s="89"/>
      <c r="D306" s="90"/>
    </row>
    <row r="307" spans="1:4">
      <c r="A307" s="74"/>
      <c r="C307" s="89"/>
      <c r="D307" s="90"/>
    </row>
    <row r="308" spans="1:4">
      <c r="A308" s="74"/>
      <c r="C308" s="89"/>
      <c r="D308" s="90"/>
    </row>
    <row r="309" spans="1:4">
      <c r="A309" s="74"/>
      <c r="C309" s="89"/>
      <c r="D309" s="90"/>
    </row>
    <row r="310" spans="1:4">
      <c r="A310" s="74"/>
      <c r="C310" s="89"/>
      <c r="D310" s="90"/>
    </row>
    <row r="311" spans="1:4">
      <c r="A311" s="74"/>
      <c r="C311" s="89"/>
      <c r="D311" s="90"/>
    </row>
    <row r="312" spans="1:4">
      <c r="A312" s="74"/>
      <c r="C312" s="89"/>
      <c r="D312" s="90"/>
    </row>
    <row r="313" spans="1:4">
      <c r="A313" s="74"/>
      <c r="C313" s="89"/>
      <c r="D313" s="90"/>
    </row>
    <row r="314" spans="1:4">
      <c r="A314" s="74"/>
      <c r="C314" s="89"/>
      <c r="D314" s="90"/>
    </row>
    <row r="315" spans="1:4">
      <c r="A315" s="74"/>
      <c r="C315" s="89"/>
      <c r="D315" s="90"/>
    </row>
    <row r="316" spans="1:4">
      <c r="A316" s="74"/>
      <c r="C316" s="89"/>
      <c r="D316" s="90"/>
    </row>
    <row r="317" spans="1:4">
      <c r="A317" s="74"/>
      <c r="C317" s="89"/>
      <c r="D317" s="90"/>
    </row>
    <row r="318" spans="1:4">
      <c r="A318" s="74"/>
      <c r="C318" s="89"/>
      <c r="D318" s="90"/>
    </row>
    <row r="319" spans="1:4">
      <c r="A319" s="74"/>
      <c r="C319" s="89"/>
      <c r="D319" s="90"/>
    </row>
    <row r="320" spans="1:4">
      <c r="A320" s="74"/>
      <c r="C320" s="89"/>
      <c r="D320" s="90"/>
    </row>
    <row r="321" spans="1:4">
      <c r="A321" s="74"/>
      <c r="C321" s="89"/>
      <c r="D321" s="90"/>
    </row>
    <row r="322" spans="1:4">
      <c r="A322" s="74"/>
      <c r="C322" s="89"/>
      <c r="D322" s="90"/>
    </row>
    <row r="323" spans="1:4">
      <c r="A323" s="74"/>
      <c r="C323" s="89"/>
      <c r="D323" s="90"/>
    </row>
    <row r="324" spans="1:4">
      <c r="A324" s="74"/>
      <c r="C324" s="89"/>
      <c r="D324" s="90"/>
    </row>
    <row r="325" spans="1:4">
      <c r="A325" s="74"/>
      <c r="C325" s="89"/>
      <c r="D325" s="90"/>
    </row>
    <row r="326" spans="1:4">
      <c r="A326" s="74"/>
      <c r="C326" s="89"/>
      <c r="D326" s="90"/>
    </row>
    <row r="327" spans="1:4">
      <c r="A327" s="74"/>
      <c r="C327" s="89"/>
      <c r="D327" s="90"/>
    </row>
    <row r="328" spans="1:4">
      <c r="A328" s="74"/>
      <c r="C328" s="89"/>
      <c r="D328" s="90"/>
    </row>
    <row r="329" spans="1:4">
      <c r="A329" s="74"/>
      <c r="C329" s="89"/>
      <c r="D329" s="90"/>
    </row>
    <row r="330" spans="1:4">
      <c r="A330" s="74"/>
      <c r="C330" s="89"/>
      <c r="D330" s="90"/>
    </row>
    <row r="331" spans="1:4">
      <c r="A331" s="74"/>
      <c r="C331" s="89"/>
      <c r="D331" s="90"/>
    </row>
    <row r="332" spans="1:4">
      <c r="A332" s="74"/>
      <c r="C332" s="89"/>
      <c r="D332" s="90"/>
    </row>
    <row r="333" spans="1:4">
      <c r="A333" s="74"/>
      <c r="C333" s="89"/>
      <c r="D333" s="90"/>
    </row>
    <row r="334" spans="1:4">
      <c r="A334" s="74"/>
      <c r="C334" s="89"/>
      <c r="D334" s="90"/>
    </row>
    <row r="335" spans="1:4">
      <c r="A335" s="74"/>
      <c r="C335" s="89"/>
      <c r="D335" s="90"/>
    </row>
    <row r="336" spans="1:4">
      <c r="A336" s="74"/>
      <c r="C336" s="89"/>
      <c r="D336" s="90"/>
    </row>
    <row r="337" spans="1:4">
      <c r="A337" s="74"/>
      <c r="C337" s="89"/>
      <c r="D337" s="90"/>
    </row>
    <row r="338" spans="1:4">
      <c r="A338" s="74"/>
      <c r="C338" s="89"/>
      <c r="D338" s="90"/>
    </row>
    <row r="339" spans="1:4">
      <c r="A339" s="74"/>
      <c r="C339" s="89"/>
      <c r="D339" s="90"/>
    </row>
    <row r="340" spans="1:4">
      <c r="A340" s="74"/>
      <c r="C340" s="89"/>
      <c r="D340" s="90"/>
    </row>
    <row r="341" spans="1:4">
      <c r="A341" s="74"/>
      <c r="C341" s="89"/>
      <c r="D341" s="90"/>
    </row>
    <row r="342" spans="1:4">
      <c r="A342" s="74"/>
      <c r="C342" s="89"/>
      <c r="D342" s="90"/>
    </row>
    <row r="343" spans="1:4">
      <c r="A343" s="74"/>
      <c r="C343" s="89"/>
      <c r="D343" s="90"/>
    </row>
    <row r="344" spans="1:4">
      <c r="A344" s="74"/>
      <c r="C344" s="89"/>
      <c r="D344" s="90"/>
    </row>
    <row r="345" spans="1:4">
      <c r="A345" s="74"/>
      <c r="C345" s="89"/>
      <c r="D345" s="90"/>
    </row>
    <row r="346" spans="1:4">
      <c r="A346" s="74"/>
      <c r="C346" s="89"/>
      <c r="D346" s="90"/>
    </row>
    <row r="347" spans="1:4">
      <c r="A347" s="74"/>
      <c r="C347" s="89"/>
      <c r="D347" s="90"/>
    </row>
    <row r="348" spans="1:4">
      <c r="A348" s="74"/>
      <c r="C348" s="89"/>
      <c r="D348" s="90"/>
    </row>
    <row r="349" spans="1:4">
      <c r="A349" s="74"/>
      <c r="C349" s="89"/>
      <c r="D349" s="90"/>
    </row>
    <row r="350" spans="1:4">
      <c r="A350" s="74"/>
      <c r="C350" s="89"/>
      <c r="D350" s="90"/>
    </row>
    <row r="351" spans="1:4">
      <c r="A351" s="74"/>
      <c r="C351" s="89"/>
      <c r="D351" s="90"/>
    </row>
    <row r="352" spans="1:4">
      <c r="A352" s="74"/>
      <c r="C352" s="89"/>
      <c r="D352" s="90"/>
    </row>
    <row r="353" spans="1:4">
      <c r="A353" s="74"/>
      <c r="C353" s="89"/>
      <c r="D353" s="90"/>
    </row>
    <row r="354" spans="1:4">
      <c r="A354" s="74"/>
      <c r="C354" s="89"/>
      <c r="D354" s="90"/>
    </row>
    <row r="355" spans="1:4">
      <c r="A355" s="74"/>
      <c r="C355" s="89"/>
      <c r="D355" s="90"/>
    </row>
    <row r="356" spans="1:4">
      <c r="A356" s="74"/>
      <c r="C356" s="89"/>
      <c r="D356" s="90"/>
    </row>
    <row r="357" spans="1:4">
      <c r="A357" s="74"/>
      <c r="C357" s="89"/>
      <c r="D357" s="90"/>
    </row>
    <row r="358" spans="1:4">
      <c r="A358" s="74"/>
      <c r="C358" s="89"/>
      <c r="D358" s="90"/>
    </row>
    <row r="359" spans="1:4">
      <c r="A359" s="74"/>
      <c r="C359" s="89"/>
      <c r="D359" s="90"/>
    </row>
    <row r="360" spans="1:4">
      <c r="A360" s="74"/>
      <c r="C360" s="89"/>
      <c r="D360" s="90"/>
    </row>
    <row r="361" spans="1:4">
      <c r="A361" s="74"/>
      <c r="C361" s="89"/>
      <c r="D361" s="90"/>
    </row>
    <row r="362" spans="1:4">
      <c r="A362" s="74"/>
      <c r="C362" s="89"/>
      <c r="D362" s="90"/>
    </row>
    <row r="363" spans="1:4">
      <c r="A363" s="74"/>
      <c r="C363" s="89"/>
      <c r="D363" s="90"/>
    </row>
    <row r="364" spans="1:4">
      <c r="A364" s="74"/>
      <c r="C364" s="89"/>
      <c r="D364" s="90"/>
    </row>
    <row r="365" spans="1:4">
      <c r="A365" s="74"/>
      <c r="C365" s="89"/>
      <c r="D365" s="90"/>
    </row>
    <row r="366" spans="1:4">
      <c r="A366" s="74"/>
      <c r="C366" s="89"/>
      <c r="D366" s="90"/>
    </row>
    <row r="367" spans="1:4">
      <c r="A367" s="74"/>
      <c r="C367" s="89"/>
      <c r="D367" s="90"/>
    </row>
    <row r="368" spans="1:4">
      <c r="A368" s="74"/>
      <c r="C368" s="89"/>
      <c r="D368" s="90"/>
    </row>
    <row r="369" spans="1:4">
      <c r="A369" s="74"/>
      <c r="C369" s="89"/>
      <c r="D369" s="90"/>
    </row>
    <row r="370" spans="1:4">
      <c r="A370" s="74"/>
      <c r="C370" s="89"/>
      <c r="D370" s="90"/>
    </row>
    <row r="371" spans="1:4">
      <c r="A371" s="74"/>
      <c r="C371" s="89"/>
      <c r="D371" s="90"/>
    </row>
    <row r="372" spans="1:4">
      <c r="A372" s="74"/>
      <c r="C372" s="89"/>
      <c r="D372" s="90"/>
    </row>
    <row r="373" spans="1:4">
      <c r="A373" s="74"/>
      <c r="C373" s="89"/>
      <c r="D373" s="90"/>
    </row>
    <row r="374" spans="1:4">
      <c r="A374" s="74"/>
      <c r="C374" s="89"/>
      <c r="D374" s="90"/>
    </row>
    <row r="375" spans="1:4">
      <c r="A375" s="74"/>
      <c r="C375" s="89"/>
      <c r="D375" s="90"/>
    </row>
    <row r="376" spans="1:4">
      <c r="A376" s="74"/>
      <c r="C376" s="89"/>
      <c r="D376" s="90"/>
    </row>
    <row r="377" spans="1:4">
      <c r="A377" s="74"/>
      <c r="C377" s="89"/>
      <c r="D377" s="90"/>
    </row>
    <row r="378" spans="1:4">
      <c r="A378" s="74"/>
      <c r="C378" s="89"/>
      <c r="D378" s="90"/>
    </row>
    <row r="379" spans="1:4">
      <c r="A379" s="74"/>
      <c r="C379" s="89"/>
      <c r="D379" s="90"/>
    </row>
    <row r="380" spans="1:4">
      <c r="A380" s="74"/>
      <c r="C380" s="89"/>
      <c r="D380" s="90"/>
    </row>
    <row r="381" spans="1:4">
      <c r="A381" s="74"/>
      <c r="C381" s="89"/>
      <c r="D381" s="90"/>
    </row>
    <row r="382" spans="1:4">
      <c r="A382" s="74"/>
      <c r="C382" s="89"/>
      <c r="D382" s="90"/>
    </row>
    <row r="383" spans="1:4">
      <c r="A383" s="74"/>
      <c r="C383" s="89"/>
      <c r="D383" s="90"/>
    </row>
    <row r="384" spans="1:4">
      <c r="A384" s="74"/>
      <c r="C384" s="89"/>
      <c r="D384" s="90"/>
    </row>
    <row r="385" spans="1:4">
      <c r="A385" s="74"/>
      <c r="C385" s="89"/>
      <c r="D385" s="90"/>
    </row>
    <row r="386" spans="1:4">
      <c r="A386" s="74"/>
      <c r="C386" s="89"/>
      <c r="D386" s="90"/>
    </row>
    <row r="387" spans="1:4">
      <c r="A387" s="74"/>
      <c r="C387" s="89"/>
      <c r="D387" s="90"/>
    </row>
    <row r="388" spans="1:4">
      <c r="A388" s="74"/>
      <c r="C388" s="89"/>
      <c r="D388" s="90"/>
    </row>
    <row r="389" spans="1:4">
      <c r="A389" s="74"/>
      <c r="C389" s="89"/>
      <c r="D389" s="90"/>
    </row>
    <row r="390" spans="1:4">
      <c r="A390" s="74"/>
      <c r="C390" s="89"/>
      <c r="D390" s="90"/>
    </row>
    <row r="391" spans="1:4">
      <c r="A391" s="74"/>
      <c r="C391" s="89"/>
      <c r="D391" s="90"/>
    </row>
    <row r="392" spans="1:4">
      <c r="A392" s="74"/>
      <c r="C392" s="89"/>
      <c r="D392" s="90"/>
    </row>
    <row r="393" spans="1:4">
      <c r="A393" s="74"/>
      <c r="C393" s="89"/>
      <c r="D393" s="90"/>
    </row>
    <row r="394" spans="1:4">
      <c r="A394" s="74"/>
      <c r="C394" s="89"/>
      <c r="D394" s="90"/>
    </row>
    <row r="395" spans="1:4">
      <c r="A395" s="74"/>
      <c r="C395" s="89"/>
      <c r="D395" s="90"/>
    </row>
    <row r="396" spans="1:4">
      <c r="A396" s="74"/>
      <c r="C396" s="89"/>
      <c r="D396" s="90"/>
    </row>
    <row r="397" spans="1:4">
      <c r="A397" s="74"/>
      <c r="C397" s="89"/>
      <c r="D397" s="90"/>
    </row>
    <row r="398" spans="1:4">
      <c r="A398" s="74"/>
      <c r="C398" s="89"/>
      <c r="D398" s="90"/>
    </row>
    <row r="399" spans="1:4">
      <c r="A399" s="74"/>
      <c r="C399" s="89"/>
      <c r="D399" s="90"/>
    </row>
    <row r="400" spans="1:4">
      <c r="A400" s="74"/>
      <c r="C400" s="89"/>
      <c r="D400" s="90"/>
    </row>
    <row r="401" spans="1:4">
      <c r="A401" s="74"/>
      <c r="C401" s="89"/>
      <c r="D401" s="90"/>
    </row>
    <row r="402" spans="1:4">
      <c r="A402" s="74"/>
      <c r="C402" s="89"/>
      <c r="D402" s="90"/>
    </row>
    <row r="403" spans="1:4">
      <c r="A403" s="74"/>
      <c r="C403" s="89"/>
      <c r="D403" s="90"/>
    </row>
    <row r="404" spans="1:4">
      <c r="A404" s="74"/>
      <c r="C404" s="89"/>
      <c r="D404" s="90"/>
    </row>
    <row r="405" spans="1:4">
      <c r="A405" s="74"/>
      <c r="C405" s="89"/>
      <c r="D405" s="90"/>
    </row>
    <row r="406" spans="1:4">
      <c r="A406" s="74"/>
      <c r="C406" s="89"/>
      <c r="D406" s="90"/>
    </row>
    <row r="407" spans="1:4">
      <c r="A407" s="74"/>
      <c r="C407" s="89"/>
      <c r="D407" s="90"/>
    </row>
    <row r="408" spans="1:4">
      <c r="A408" s="74"/>
      <c r="C408" s="89"/>
      <c r="D408" s="90"/>
    </row>
    <row r="409" spans="1:4">
      <c r="A409" s="74"/>
      <c r="C409" s="89"/>
      <c r="D409" s="90"/>
    </row>
    <row r="410" spans="1:4">
      <c r="A410" s="74"/>
      <c r="C410" s="89"/>
      <c r="D410" s="90"/>
    </row>
    <row r="411" spans="1:4">
      <c r="A411" s="74"/>
      <c r="C411" s="89"/>
      <c r="D411" s="90"/>
    </row>
    <row r="412" spans="1:4">
      <c r="A412" s="74"/>
      <c r="C412" s="89"/>
      <c r="D412" s="90"/>
    </row>
    <row r="413" spans="1:4">
      <c r="A413" s="74"/>
      <c r="C413" s="89"/>
      <c r="D413" s="90"/>
    </row>
    <row r="414" spans="1:4">
      <c r="A414" s="74"/>
      <c r="C414" s="89"/>
      <c r="D414" s="90"/>
    </row>
    <row r="415" spans="1:4">
      <c r="A415" s="74"/>
      <c r="C415" s="89"/>
      <c r="D415" s="90"/>
    </row>
    <row r="416" spans="1:4">
      <c r="A416" s="74"/>
      <c r="C416" s="89"/>
      <c r="D416" s="90"/>
    </row>
    <row r="417" spans="1:4">
      <c r="A417" s="74"/>
      <c r="C417" s="89"/>
      <c r="D417" s="90"/>
    </row>
    <row r="418" spans="1:4">
      <c r="A418" s="74"/>
      <c r="C418" s="89"/>
      <c r="D418" s="90"/>
    </row>
    <row r="419" spans="1:4">
      <c r="A419" s="74"/>
      <c r="C419" s="89"/>
      <c r="D419" s="90"/>
    </row>
    <row r="420" spans="1:4">
      <c r="A420" s="74"/>
      <c r="C420" s="89"/>
      <c r="D420" s="90"/>
    </row>
    <row r="421" spans="1:4">
      <c r="A421" s="74"/>
      <c r="C421" s="89"/>
      <c r="D421" s="90"/>
    </row>
    <row r="422" spans="1:4">
      <c r="A422" s="74"/>
      <c r="C422" s="89"/>
      <c r="D422" s="90"/>
    </row>
    <row r="423" spans="1:4">
      <c r="A423" s="74"/>
      <c r="C423" s="89"/>
      <c r="D423" s="90"/>
    </row>
    <row r="424" spans="1:4">
      <c r="A424" s="74"/>
      <c r="C424" s="89"/>
      <c r="D424" s="90"/>
    </row>
    <row r="425" spans="1:4">
      <c r="A425" s="74"/>
      <c r="C425" s="89"/>
      <c r="D425" s="90"/>
    </row>
    <row r="426" spans="1:4">
      <c r="A426" s="74"/>
      <c r="C426" s="89"/>
      <c r="D426" s="90"/>
    </row>
    <row r="427" spans="1:4">
      <c r="A427" s="74"/>
      <c r="C427" s="89"/>
      <c r="D427" s="90"/>
    </row>
    <row r="428" spans="1:4">
      <c r="A428" s="74"/>
      <c r="C428" s="89"/>
      <c r="D428" s="90"/>
    </row>
    <row r="429" spans="1:4">
      <c r="A429" s="74"/>
      <c r="C429" s="89"/>
      <c r="D429" s="90"/>
    </row>
    <row r="430" spans="1:4">
      <c r="A430" s="74"/>
      <c r="C430" s="89"/>
      <c r="D430" s="90"/>
    </row>
    <row r="431" spans="1:4">
      <c r="A431" s="74"/>
      <c r="C431" s="89"/>
      <c r="D431" s="90"/>
    </row>
    <row r="432" spans="1:4">
      <c r="A432" s="74"/>
      <c r="C432" s="89"/>
      <c r="D432" s="90"/>
    </row>
    <row r="433" spans="1:4">
      <c r="A433" s="74"/>
      <c r="C433" s="89"/>
      <c r="D433" s="90"/>
    </row>
    <row r="434" spans="1:4">
      <c r="A434" s="74"/>
      <c r="C434" s="89"/>
      <c r="D434" s="90"/>
    </row>
    <row r="435" spans="1:4">
      <c r="A435" s="74"/>
      <c r="C435" s="89"/>
      <c r="D435" s="90"/>
    </row>
    <row r="436" spans="1:4">
      <c r="A436" s="74"/>
      <c r="C436" s="89"/>
      <c r="D436" s="90"/>
    </row>
    <row r="437" spans="1:4">
      <c r="A437" s="74"/>
      <c r="C437" s="89"/>
      <c r="D437" s="90"/>
    </row>
    <row r="438" spans="1:4">
      <c r="A438" s="74"/>
      <c r="C438" s="89"/>
      <c r="D438" s="90"/>
    </row>
    <row r="439" spans="1:4">
      <c r="A439" s="74"/>
      <c r="C439" s="89"/>
      <c r="D439" s="90"/>
    </row>
    <row r="440" spans="1:4">
      <c r="A440" s="74"/>
      <c r="C440" s="89"/>
      <c r="D440" s="90"/>
    </row>
    <row r="441" spans="1:4">
      <c r="A441" s="74"/>
      <c r="C441" s="89"/>
      <c r="D441" s="90"/>
    </row>
    <row r="442" spans="1:4">
      <c r="A442" s="74"/>
      <c r="C442" s="89"/>
      <c r="D442" s="90"/>
    </row>
    <row r="443" spans="1:4">
      <c r="A443" s="74"/>
      <c r="C443" s="89"/>
      <c r="D443" s="90"/>
    </row>
    <row r="444" spans="1:4">
      <c r="A444" s="74"/>
      <c r="C444" s="89"/>
      <c r="D444" s="90"/>
    </row>
    <row r="445" spans="1:4">
      <c r="A445" s="74"/>
      <c r="C445" s="89"/>
      <c r="D445" s="90"/>
    </row>
    <row r="446" spans="1:4">
      <c r="A446" s="74"/>
      <c r="C446" s="89"/>
      <c r="D446" s="90"/>
    </row>
    <row r="447" spans="1:4">
      <c r="A447" s="74"/>
      <c r="C447" s="89"/>
      <c r="D447" s="90"/>
    </row>
    <row r="448" spans="1:4">
      <c r="A448" s="74"/>
      <c r="C448" s="89"/>
      <c r="D448" s="90"/>
    </row>
    <row r="449" spans="1:4">
      <c r="A449" s="74"/>
      <c r="C449" s="89"/>
      <c r="D449" s="90"/>
    </row>
    <row r="450" spans="1:4">
      <c r="A450" s="74"/>
      <c r="C450" s="89"/>
      <c r="D450" s="90"/>
    </row>
    <row r="451" spans="1:4">
      <c r="A451" s="74"/>
      <c r="C451" s="89"/>
      <c r="D451" s="90"/>
    </row>
    <row r="452" spans="1:4">
      <c r="A452" s="74"/>
      <c r="C452" s="89"/>
      <c r="D452" s="90"/>
    </row>
    <row r="453" spans="1:4">
      <c r="A453" s="74"/>
      <c r="C453" s="89"/>
      <c r="D453" s="90"/>
    </row>
    <row r="454" spans="1:4">
      <c r="A454" s="74"/>
      <c r="C454" s="89"/>
      <c r="D454" s="90"/>
    </row>
    <row r="455" spans="1:4">
      <c r="A455" s="74"/>
      <c r="C455" s="89"/>
      <c r="D455" s="90"/>
    </row>
    <row r="456" spans="1:4">
      <c r="A456" s="74"/>
      <c r="C456" s="89"/>
      <c r="D456" s="90"/>
    </row>
    <row r="457" spans="1:4">
      <c r="A457" s="74"/>
      <c r="C457" s="89"/>
      <c r="D457" s="90"/>
    </row>
    <row r="458" spans="1:4">
      <c r="A458" s="74"/>
      <c r="C458" s="89"/>
      <c r="D458" s="90"/>
    </row>
    <row r="459" spans="1:4">
      <c r="A459" s="74"/>
      <c r="C459" s="89"/>
      <c r="D459" s="90"/>
    </row>
    <row r="460" spans="1:4">
      <c r="A460" s="74"/>
      <c r="C460" s="89"/>
      <c r="D460" s="90"/>
    </row>
    <row r="461" spans="1:4">
      <c r="A461" s="74"/>
      <c r="C461" s="89"/>
      <c r="D461" s="90"/>
    </row>
    <row r="462" spans="1:4">
      <c r="A462" s="74"/>
      <c r="C462" s="89"/>
      <c r="D462" s="90"/>
    </row>
    <row r="463" spans="1:4">
      <c r="A463" s="74"/>
      <c r="C463" s="89"/>
      <c r="D463" s="90"/>
    </row>
    <row r="464" spans="1:4">
      <c r="A464" s="74"/>
      <c r="C464" s="89"/>
      <c r="D464" s="90"/>
    </row>
    <row r="465" spans="1:4">
      <c r="A465" s="74"/>
      <c r="C465" s="89"/>
      <c r="D465" s="90"/>
    </row>
    <row r="466" spans="1:4">
      <c r="A466" s="74"/>
      <c r="C466" s="89"/>
      <c r="D466" s="90"/>
    </row>
    <row r="467" spans="1:4">
      <c r="A467" s="74"/>
      <c r="C467" s="89"/>
      <c r="D467" s="90"/>
    </row>
    <row r="468" spans="1:4">
      <c r="A468" s="74"/>
      <c r="C468" s="89"/>
      <c r="D468" s="90"/>
    </row>
    <row r="469" spans="1:4">
      <c r="A469" s="74"/>
      <c r="C469" s="89"/>
      <c r="D469" s="90"/>
    </row>
    <row r="470" spans="1:4">
      <c r="A470" s="74"/>
      <c r="C470" s="89"/>
      <c r="D470" s="90"/>
    </row>
    <row r="471" spans="1:4">
      <c r="A471" s="74"/>
      <c r="C471" s="89"/>
      <c r="D471" s="90"/>
    </row>
    <row r="472" spans="1:4">
      <c r="A472" s="74"/>
      <c r="C472" s="89"/>
      <c r="D472" s="90"/>
    </row>
    <row r="473" spans="1:4">
      <c r="A473" s="74"/>
      <c r="C473" s="89"/>
      <c r="D473" s="90"/>
    </row>
    <row r="474" spans="1:4">
      <c r="A474" s="74"/>
      <c r="C474" s="89"/>
      <c r="D474" s="90"/>
    </row>
    <row r="475" spans="1:4">
      <c r="A475" s="74"/>
      <c r="C475" s="89"/>
      <c r="D475" s="90"/>
    </row>
    <row r="476" spans="1:4">
      <c r="A476" s="74"/>
      <c r="C476" s="89"/>
      <c r="D476" s="90"/>
    </row>
    <row r="477" spans="1:4">
      <c r="A477" s="74"/>
      <c r="C477" s="89"/>
      <c r="D477" s="90"/>
    </row>
    <row r="478" spans="1:4">
      <c r="A478" s="74"/>
      <c r="C478" s="89"/>
      <c r="D478" s="90"/>
    </row>
    <row r="479" spans="1:4">
      <c r="A479" s="74"/>
      <c r="C479" s="89"/>
      <c r="D479" s="90"/>
    </row>
    <row r="480" spans="1:4">
      <c r="A480" s="74"/>
      <c r="C480" s="89"/>
      <c r="D480" s="90"/>
    </row>
    <row r="481" spans="1:4">
      <c r="A481" s="74"/>
      <c r="C481" s="89"/>
      <c r="D481" s="90"/>
    </row>
    <row r="482" spans="1:4">
      <c r="A482" s="74"/>
      <c r="C482" s="89"/>
      <c r="D482" s="90"/>
    </row>
    <row r="483" spans="1:4">
      <c r="A483" s="74"/>
      <c r="C483" s="89"/>
      <c r="D483" s="90"/>
    </row>
    <row r="484" spans="1:4">
      <c r="A484" s="74"/>
      <c r="C484" s="89"/>
      <c r="D484" s="90"/>
    </row>
    <row r="485" spans="1:4">
      <c r="A485" s="74"/>
      <c r="C485" s="89"/>
      <c r="D485" s="90"/>
    </row>
    <row r="486" spans="1:4">
      <c r="A486" s="74"/>
      <c r="C486" s="89"/>
      <c r="D486" s="90"/>
    </row>
    <row r="487" spans="1:4">
      <c r="A487" s="74"/>
      <c r="C487" s="89"/>
      <c r="D487" s="90"/>
    </row>
    <row r="488" spans="1:4">
      <c r="A488" s="74"/>
      <c r="C488" s="89"/>
      <c r="D488" s="90"/>
    </row>
    <row r="489" spans="1:4">
      <c r="A489" s="74"/>
      <c r="C489" s="89"/>
      <c r="D489" s="90"/>
    </row>
    <row r="490" spans="1:4">
      <c r="A490" s="74"/>
      <c r="C490" s="89"/>
      <c r="D490" s="90"/>
    </row>
    <row r="491" spans="1:4">
      <c r="A491" s="74"/>
      <c r="C491" s="89"/>
      <c r="D491" s="90"/>
    </row>
    <row r="492" spans="1:4">
      <c r="A492" s="74"/>
      <c r="C492" s="89"/>
      <c r="D492" s="90"/>
    </row>
    <row r="493" spans="1:4">
      <c r="A493" s="74"/>
      <c r="C493" s="89"/>
      <c r="D493" s="90"/>
    </row>
    <row r="494" spans="1:4">
      <c r="A494" s="74"/>
      <c r="C494" s="89"/>
      <c r="D494" s="90"/>
    </row>
    <row r="495" spans="1:4">
      <c r="A495" s="74"/>
      <c r="C495" s="89"/>
      <c r="D495" s="90"/>
    </row>
    <row r="496" spans="1:4">
      <c r="A496" s="74"/>
      <c r="C496" s="89"/>
      <c r="D496" s="90"/>
    </row>
    <row r="497" spans="1:4">
      <c r="A497" s="74"/>
      <c r="C497" s="89"/>
      <c r="D497" s="90"/>
    </row>
    <row r="498" spans="1:4">
      <c r="A498" s="74"/>
      <c r="C498" s="89"/>
      <c r="D498" s="90"/>
    </row>
    <row r="499" spans="1:4">
      <c r="A499" s="74"/>
      <c r="C499" s="89"/>
      <c r="D499" s="90"/>
    </row>
    <row r="500" spans="1:4">
      <c r="A500" s="74"/>
      <c r="C500" s="89"/>
      <c r="D500" s="90"/>
    </row>
    <row r="501" spans="1:4">
      <c r="A501" s="74"/>
      <c r="C501" s="89"/>
      <c r="D501" s="90"/>
    </row>
    <row r="502" spans="1:4">
      <c r="A502" s="74"/>
      <c r="C502" s="89"/>
      <c r="D502" s="90"/>
    </row>
    <row r="503" spans="1:4">
      <c r="A503" s="74"/>
      <c r="C503" s="89"/>
      <c r="D503" s="90"/>
    </row>
    <row r="504" spans="1:4">
      <c r="A504" s="74"/>
      <c r="C504" s="89"/>
      <c r="D504" s="90"/>
    </row>
    <row r="505" spans="1:4">
      <c r="A505" s="74"/>
      <c r="C505" s="89"/>
      <c r="D505" s="90"/>
    </row>
    <row r="506" spans="1:4">
      <c r="A506" s="74"/>
      <c r="C506" s="89"/>
      <c r="D506" s="90"/>
    </row>
    <row r="507" spans="1:4">
      <c r="A507" s="74"/>
      <c r="C507" s="89"/>
      <c r="D507" s="90"/>
    </row>
    <row r="508" spans="1:4">
      <c r="A508" s="74"/>
      <c r="C508" s="89"/>
      <c r="D508" s="90"/>
    </row>
    <row r="509" spans="1:4">
      <c r="A509" s="74"/>
      <c r="C509" s="89"/>
      <c r="D509" s="90"/>
    </row>
    <row r="510" spans="1:4">
      <c r="A510" s="74"/>
      <c r="C510" s="89"/>
      <c r="D510" s="90"/>
    </row>
    <row r="511" spans="1:4">
      <c r="A511" s="74"/>
      <c r="C511" s="89"/>
      <c r="D511" s="90"/>
    </row>
    <row r="512" spans="1:4">
      <c r="A512" s="74"/>
      <c r="C512" s="89"/>
      <c r="D512" s="90"/>
    </row>
    <row r="513" spans="1:4">
      <c r="A513" s="74"/>
      <c r="C513" s="89"/>
      <c r="D513" s="90"/>
    </row>
    <row r="514" spans="1:4">
      <c r="A514" s="74"/>
      <c r="C514" s="89"/>
      <c r="D514" s="90"/>
    </row>
    <row r="515" spans="1:4">
      <c r="A515" s="74"/>
      <c r="C515" s="89"/>
      <c r="D515" s="90"/>
    </row>
    <row r="516" spans="1:4">
      <c r="A516" s="74"/>
      <c r="C516" s="89"/>
      <c r="D516" s="90"/>
    </row>
    <row r="517" spans="1:4">
      <c r="A517" s="74"/>
      <c r="C517" s="89"/>
      <c r="D517" s="90"/>
    </row>
    <row r="518" spans="1:4">
      <c r="A518" s="74"/>
      <c r="C518" s="89"/>
      <c r="D518" s="90"/>
    </row>
    <row r="519" spans="1:4">
      <c r="A519" s="74"/>
      <c r="C519" s="89"/>
      <c r="D519" s="90"/>
    </row>
    <row r="520" spans="1:4">
      <c r="A520" s="74"/>
      <c r="C520" s="89"/>
      <c r="D520" s="90"/>
    </row>
    <row r="521" spans="1:4">
      <c r="A521" s="74"/>
      <c r="C521" s="89"/>
      <c r="D521" s="90"/>
    </row>
    <row r="522" spans="1:4">
      <c r="A522" s="74"/>
      <c r="C522" s="89"/>
      <c r="D522" s="90"/>
    </row>
    <row r="523" spans="1:4">
      <c r="A523" s="74"/>
      <c r="C523" s="89"/>
      <c r="D523" s="90"/>
    </row>
    <row r="524" spans="1:4">
      <c r="A524" s="74"/>
      <c r="C524" s="89"/>
      <c r="D524" s="90"/>
    </row>
    <row r="525" spans="1:4">
      <c r="A525" s="74"/>
      <c r="C525" s="89"/>
      <c r="D525" s="90"/>
    </row>
    <row r="526" spans="1:4">
      <c r="A526" s="74"/>
      <c r="C526" s="89"/>
      <c r="D526" s="90"/>
    </row>
    <row r="527" spans="1:4">
      <c r="A527" s="74"/>
      <c r="C527" s="89"/>
      <c r="D527" s="90"/>
    </row>
    <row r="528" spans="1:4">
      <c r="A528" s="74"/>
      <c r="C528" s="89"/>
      <c r="D528" s="90"/>
    </row>
    <row r="529" spans="1:4">
      <c r="A529" s="74"/>
      <c r="C529" s="89"/>
      <c r="D529" s="90"/>
    </row>
    <row r="530" spans="1:4">
      <c r="A530" s="74"/>
      <c r="C530" s="89"/>
      <c r="D530" s="90"/>
    </row>
    <row r="531" spans="1:4">
      <c r="A531" s="74"/>
      <c r="C531" s="89"/>
      <c r="D531" s="90"/>
    </row>
    <row r="532" spans="1:4">
      <c r="A532" s="74"/>
      <c r="C532" s="89"/>
      <c r="D532" s="90"/>
    </row>
    <row r="533" spans="1:4">
      <c r="A533" s="74"/>
      <c r="C533" s="89"/>
      <c r="D533" s="90"/>
    </row>
    <row r="534" spans="1:4">
      <c r="A534" s="74"/>
      <c r="C534" s="89"/>
      <c r="D534" s="90"/>
    </row>
    <row r="535" spans="1:4">
      <c r="A535" s="74"/>
      <c r="C535" s="89"/>
      <c r="D535" s="90"/>
    </row>
    <row r="536" spans="1:4">
      <c r="A536" s="74"/>
      <c r="C536" s="89"/>
      <c r="D536" s="90"/>
    </row>
    <row r="537" spans="1:4">
      <c r="A537" s="74"/>
      <c r="C537" s="89"/>
      <c r="D537" s="90"/>
    </row>
    <row r="538" spans="1:4">
      <c r="A538" s="74"/>
      <c r="C538" s="89"/>
      <c r="D538" s="90"/>
    </row>
    <row r="539" spans="1:4">
      <c r="A539" s="74"/>
      <c r="C539" s="89"/>
      <c r="D539" s="90"/>
    </row>
    <row r="540" spans="1:4">
      <c r="A540" s="74"/>
      <c r="C540" s="89"/>
      <c r="D540" s="90"/>
    </row>
    <row r="541" spans="1:4">
      <c r="A541" s="74"/>
      <c r="C541" s="89"/>
      <c r="D541" s="90"/>
    </row>
    <row r="542" spans="1:4">
      <c r="A542" s="74"/>
      <c r="C542" s="89"/>
      <c r="D542" s="90"/>
    </row>
    <row r="543" spans="1:4">
      <c r="A543" s="74"/>
      <c r="C543" s="89"/>
      <c r="D543" s="90"/>
    </row>
    <row r="544" spans="1:4">
      <c r="A544" s="74"/>
      <c r="C544" s="89"/>
      <c r="D544" s="90"/>
    </row>
    <row r="545" spans="1:4">
      <c r="A545" s="74"/>
      <c r="C545" s="89"/>
      <c r="D545" s="90"/>
    </row>
    <row r="546" spans="1:4">
      <c r="A546" s="74"/>
      <c r="C546" s="89"/>
      <c r="D546" s="90"/>
    </row>
    <row r="547" spans="1:4">
      <c r="A547" s="74"/>
      <c r="C547" s="89"/>
      <c r="D547" s="90"/>
    </row>
    <row r="548" spans="1:4">
      <c r="A548" s="74"/>
      <c r="C548" s="89"/>
      <c r="D548" s="90"/>
    </row>
    <row r="549" spans="1:4">
      <c r="A549" s="74"/>
      <c r="C549" s="89"/>
      <c r="D549" s="90"/>
    </row>
    <row r="550" spans="1:4">
      <c r="A550" s="74"/>
      <c r="C550" s="89"/>
      <c r="D550" s="90"/>
    </row>
    <row r="551" spans="1:4">
      <c r="A551" s="74"/>
      <c r="C551" s="89"/>
      <c r="D551" s="90"/>
    </row>
    <row r="552" spans="1:4">
      <c r="A552" s="74"/>
      <c r="C552" s="89"/>
      <c r="D552" s="90"/>
    </row>
    <row r="553" spans="1:4">
      <c r="A553" s="74"/>
      <c r="C553" s="89"/>
      <c r="D553" s="90"/>
    </row>
    <row r="554" spans="1:4">
      <c r="A554" s="74"/>
      <c r="C554" s="89"/>
      <c r="D554" s="90"/>
    </row>
    <row r="555" spans="1:4">
      <c r="A555" s="74"/>
      <c r="C555" s="89"/>
      <c r="D555" s="90"/>
    </row>
    <row r="556" spans="1:4">
      <c r="A556" s="74"/>
      <c r="C556" s="89"/>
      <c r="D556" s="90"/>
    </row>
    <row r="557" spans="1:4">
      <c r="A557" s="74"/>
      <c r="C557" s="89"/>
      <c r="D557" s="90"/>
    </row>
    <row r="558" spans="1:4">
      <c r="A558" s="74"/>
      <c r="C558" s="89"/>
      <c r="D558" s="90"/>
    </row>
    <row r="559" spans="1:4">
      <c r="A559" s="74"/>
      <c r="C559" s="89"/>
      <c r="D559" s="90"/>
    </row>
    <row r="560" spans="1:4">
      <c r="A560" s="74"/>
      <c r="C560" s="89"/>
      <c r="D560" s="90"/>
    </row>
    <row r="561" spans="1:4">
      <c r="A561" s="74"/>
      <c r="C561" s="89"/>
      <c r="D561" s="90"/>
    </row>
    <row r="562" spans="1:4">
      <c r="A562" s="74"/>
      <c r="C562" s="89"/>
      <c r="D562" s="90"/>
    </row>
    <row r="563" spans="1:4">
      <c r="A563" s="74"/>
      <c r="C563" s="89"/>
      <c r="D563" s="90"/>
    </row>
    <row r="564" spans="1:4">
      <c r="A564" s="74"/>
      <c r="C564" s="89"/>
      <c r="D564" s="90"/>
    </row>
    <row r="565" spans="1:4">
      <c r="A565" s="74"/>
      <c r="C565" s="89"/>
      <c r="D565" s="90"/>
    </row>
    <row r="566" spans="1:4">
      <c r="A566" s="74"/>
      <c r="C566" s="89"/>
      <c r="D566" s="90"/>
    </row>
    <row r="567" spans="1:4">
      <c r="A567" s="74"/>
      <c r="C567" s="89"/>
      <c r="D567" s="90"/>
    </row>
    <row r="568" spans="1:4">
      <c r="A568" s="74"/>
      <c r="C568" s="89"/>
      <c r="D568" s="90"/>
    </row>
    <row r="569" spans="1:4">
      <c r="A569" s="74"/>
      <c r="C569" s="89"/>
      <c r="D569" s="90"/>
    </row>
    <row r="570" spans="1:4">
      <c r="A570" s="74"/>
      <c r="C570" s="89"/>
      <c r="D570" s="90"/>
    </row>
    <row r="571" spans="1:4">
      <c r="A571" s="74"/>
      <c r="C571" s="89"/>
      <c r="D571" s="90"/>
    </row>
    <row r="572" spans="1:4">
      <c r="A572" s="74"/>
      <c r="C572" s="89"/>
      <c r="D572" s="90"/>
    </row>
    <row r="573" spans="1:4">
      <c r="A573" s="74"/>
      <c r="C573" s="89"/>
      <c r="D573" s="90"/>
    </row>
    <row r="574" spans="1:4">
      <c r="A574" s="74"/>
      <c r="C574" s="89"/>
      <c r="D574" s="90"/>
    </row>
    <row r="575" spans="1:4">
      <c r="A575" s="74"/>
      <c r="C575" s="89"/>
      <c r="D575" s="90"/>
    </row>
    <row r="576" spans="1:4">
      <c r="A576" s="74"/>
      <c r="C576" s="89"/>
      <c r="D576" s="90"/>
    </row>
    <row r="577" spans="1:4">
      <c r="A577" s="74"/>
      <c r="C577" s="89"/>
      <c r="D577" s="90"/>
    </row>
    <row r="578" spans="1:4">
      <c r="A578" s="74"/>
      <c r="C578" s="89"/>
      <c r="D578" s="90"/>
    </row>
    <row r="579" spans="1:4">
      <c r="A579" s="74"/>
      <c r="C579" s="89"/>
      <c r="D579" s="90"/>
    </row>
    <row r="580" spans="1:4">
      <c r="A580" s="74"/>
      <c r="C580" s="89"/>
      <c r="D580" s="90"/>
    </row>
    <row r="581" spans="1:4">
      <c r="A581" s="74"/>
      <c r="C581" s="89"/>
      <c r="D581" s="90"/>
    </row>
    <row r="582" spans="1:4">
      <c r="A582" s="74"/>
      <c r="C582" s="89"/>
      <c r="D582" s="90"/>
    </row>
    <row r="583" spans="1:4">
      <c r="A583" s="74"/>
      <c r="C583" s="89"/>
      <c r="D583" s="90"/>
    </row>
    <row r="584" spans="1:4">
      <c r="A584" s="74"/>
      <c r="C584" s="89"/>
      <c r="D584" s="90"/>
    </row>
    <row r="585" spans="1:4">
      <c r="A585" s="74"/>
      <c r="C585" s="89"/>
      <c r="D585" s="90"/>
    </row>
    <row r="586" spans="1:4">
      <c r="A586" s="74"/>
      <c r="C586" s="89"/>
      <c r="D586" s="90"/>
    </row>
    <row r="587" spans="1:4">
      <c r="A587" s="74"/>
      <c r="C587" s="89"/>
      <c r="D587" s="90"/>
    </row>
    <row r="588" spans="1:4">
      <c r="A588" s="74"/>
      <c r="C588" s="89"/>
      <c r="D588" s="90"/>
    </row>
    <row r="589" spans="1:4">
      <c r="A589" s="74"/>
      <c r="C589" s="89"/>
      <c r="D589" s="90"/>
    </row>
    <row r="590" spans="1:4">
      <c r="A590" s="74"/>
      <c r="C590" s="89"/>
      <c r="D590" s="90"/>
    </row>
    <row r="591" spans="1:4">
      <c r="A591" s="74"/>
      <c r="C591" s="89"/>
      <c r="D591" s="90"/>
    </row>
    <row r="592" spans="1:4">
      <c r="A592" s="74"/>
      <c r="C592" s="89"/>
      <c r="D592" s="90"/>
    </row>
    <row r="593" spans="1:4">
      <c r="A593" s="74"/>
      <c r="C593" s="89"/>
      <c r="D593" s="90"/>
    </row>
    <row r="594" spans="1:4">
      <c r="A594" s="74"/>
      <c r="C594" s="89"/>
      <c r="D594" s="90"/>
    </row>
    <row r="595" spans="1:4">
      <c r="A595" s="74"/>
      <c r="C595" s="89"/>
      <c r="D595" s="90"/>
    </row>
    <row r="596" spans="1:4">
      <c r="A596" s="74"/>
      <c r="C596" s="89"/>
      <c r="D596" s="90"/>
    </row>
    <row r="597" spans="1:4">
      <c r="A597" s="74"/>
      <c r="C597" s="89"/>
      <c r="D597" s="90"/>
    </row>
    <row r="598" spans="1:4">
      <c r="A598" s="74"/>
      <c r="C598" s="89"/>
      <c r="D598" s="90"/>
    </row>
    <row r="599" spans="1:4">
      <c r="A599" s="74"/>
      <c r="C599" s="89"/>
      <c r="D599" s="90"/>
    </row>
    <row r="600" spans="1:4">
      <c r="A600" s="74"/>
      <c r="C600" s="89"/>
      <c r="D600" s="90"/>
    </row>
    <row r="601" spans="1:4">
      <c r="A601" s="74"/>
      <c r="C601" s="89"/>
      <c r="D601" s="90"/>
    </row>
    <row r="602" spans="1:4">
      <c r="A602" s="74"/>
      <c r="C602" s="89"/>
      <c r="D602" s="90"/>
    </row>
    <row r="603" spans="1:4">
      <c r="A603" s="74"/>
      <c r="C603" s="89"/>
      <c r="D603" s="90"/>
    </row>
    <row r="604" spans="1:4">
      <c r="A604" s="74"/>
      <c r="C604" s="89"/>
      <c r="D604" s="90"/>
    </row>
    <row r="605" spans="1:4">
      <c r="A605" s="74"/>
      <c r="C605" s="89"/>
      <c r="D605" s="90"/>
    </row>
    <row r="606" spans="1:4">
      <c r="A606" s="74"/>
      <c r="C606" s="89"/>
      <c r="D606" s="90"/>
    </row>
    <row r="607" spans="1:4">
      <c r="A607" s="74"/>
      <c r="C607" s="89"/>
      <c r="D607" s="90"/>
    </row>
    <row r="608" spans="1:4">
      <c r="A608" s="74"/>
      <c r="C608" s="89"/>
      <c r="D608" s="90"/>
    </row>
    <row r="609" spans="1:4">
      <c r="A609" s="74"/>
      <c r="C609" s="89"/>
      <c r="D609" s="90"/>
    </row>
    <row r="610" spans="1:4">
      <c r="A610" s="74"/>
      <c r="C610" s="89"/>
      <c r="D610" s="90"/>
    </row>
    <row r="611" spans="1:4">
      <c r="A611" s="74"/>
      <c r="C611" s="89"/>
      <c r="D611" s="90"/>
    </row>
    <row r="612" spans="1:4">
      <c r="A612" s="74"/>
      <c r="C612" s="89"/>
      <c r="D612" s="90"/>
    </row>
    <row r="613" spans="1:4">
      <c r="A613" s="74"/>
      <c r="C613" s="89"/>
      <c r="D613" s="90"/>
    </row>
    <row r="614" spans="1:4">
      <c r="A614" s="74"/>
      <c r="C614" s="89"/>
      <c r="D614" s="90"/>
    </row>
    <row r="615" spans="1:4">
      <c r="A615" s="74"/>
      <c r="C615" s="89"/>
      <c r="D615" s="90"/>
    </row>
    <row r="616" spans="1:4">
      <c r="A616" s="74"/>
      <c r="C616" s="89"/>
      <c r="D616" s="90"/>
    </row>
    <row r="617" spans="1:4">
      <c r="A617" s="74"/>
      <c r="C617" s="89"/>
      <c r="D617" s="90"/>
    </row>
    <row r="618" spans="1:4">
      <c r="A618" s="74"/>
      <c r="C618" s="89"/>
      <c r="D618" s="90"/>
    </row>
    <row r="619" spans="1:4">
      <c r="A619" s="74"/>
      <c r="C619" s="89"/>
      <c r="D619" s="90"/>
    </row>
    <row r="620" spans="1:4">
      <c r="A620" s="74"/>
      <c r="C620" s="89"/>
      <c r="D620" s="90"/>
    </row>
    <row r="621" spans="1:4">
      <c r="A621" s="74"/>
      <c r="C621" s="89"/>
      <c r="D621" s="90"/>
    </row>
    <row r="622" spans="1:4">
      <c r="A622" s="74"/>
      <c r="C622" s="89"/>
      <c r="D622" s="90"/>
    </row>
    <row r="623" spans="1:4">
      <c r="A623" s="74"/>
      <c r="C623" s="89"/>
      <c r="D623" s="90"/>
    </row>
    <row r="624" spans="1:4">
      <c r="A624" s="74"/>
      <c r="C624" s="89"/>
      <c r="D624" s="90"/>
    </row>
    <row r="625" spans="1:4">
      <c r="A625" s="74"/>
      <c r="C625" s="89"/>
      <c r="D625" s="90"/>
    </row>
    <row r="626" spans="1:4">
      <c r="A626" s="74"/>
      <c r="C626" s="89"/>
      <c r="D626" s="90"/>
    </row>
    <row r="627" spans="1:4">
      <c r="A627" s="74"/>
      <c r="C627" s="89"/>
      <c r="D627" s="90"/>
    </row>
    <row r="628" spans="1:4">
      <c r="A628" s="74"/>
      <c r="C628" s="89"/>
      <c r="D628" s="90"/>
    </row>
    <row r="629" spans="1:4">
      <c r="A629" s="74"/>
      <c r="C629" s="89"/>
      <c r="D629" s="90"/>
    </row>
    <row r="630" spans="1:4">
      <c r="A630" s="74"/>
      <c r="C630" s="89"/>
      <c r="D630" s="90"/>
    </row>
    <row r="631" spans="1:4">
      <c r="A631" s="74"/>
      <c r="C631" s="89"/>
      <c r="D631" s="90"/>
    </row>
    <row r="632" spans="1:4">
      <c r="A632" s="74"/>
      <c r="C632" s="89"/>
      <c r="D632" s="90"/>
    </row>
    <row r="633" spans="1:4">
      <c r="A633" s="74"/>
      <c r="C633" s="89"/>
      <c r="D633" s="90"/>
    </row>
    <row r="634" spans="1:4">
      <c r="A634" s="74"/>
      <c r="C634" s="89"/>
      <c r="D634" s="90"/>
    </row>
    <row r="635" spans="1:4">
      <c r="A635" s="74"/>
      <c r="C635" s="89"/>
      <c r="D635" s="90"/>
    </row>
    <row r="636" spans="1:4">
      <c r="A636" s="74"/>
      <c r="C636" s="89"/>
      <c r="D636" s="90"/>
    </row>
    <row r="637" spans="1:4">
      <c r="A637" s="74"/>
      <c r="C637" s="89"/>
      <c r="D637" s="90"/>
    </row>
    <row r="638" spans="1:4">
      <c r="A638" s="74"/>
      <c r="C638" s="89"/>
      <c r="D638" s="90"/>
    </row>
    <row r="639" spans="1:4">
      <c r="A639" s="74"/>
      <c r="C639" s="89"/>
      <c r="D639" s="90"/>
    </row>
    <row r="640" spans="1:4">
      <c r="A640" s="74"/>
      <c r="C640" s="89"/>
      <c r="D640" s="90"/>
    </row>
    <row r="641" spans="1:4">
      <c r="A641" s="74"/>
      <c r="C641" s="89"/>
      <c r="D641" s="90"/>
    </row>
    <row r="642" spans="1:4">
      <c r="A642" s="74"/>
      <c r="C642" s="89"/>
      <c r="D642" s="90"/>
    </row>
    <row r="643" spans="1:4">
      <c r="A643" s="74"/>
      <c r="C643" s="89"/>
      <c r="D643" s="90"/>
    </row>
    <row r="644" spans="1:4">
      <c r="A644" s="74"/>
      <c r="C644" s="89"/>
      <c r="D644" s="90"/>
    </row>
    <row r="645" spans="1:4">
      <c r="A645" s="74"/>
      <c r="C645" s="89"/>
      <c r="D645" s="90"/>
    </row>
    <row r="646" spans="1:4">
      <c r="A646" s="74"/>
      <c r="C646" s="89"/>
      <c r="D646" s="90"/>
    </row>
    <row r="647" spans="1:4">
      <c r="A647" s="74"/>
      <c r="C647" s="89"/>
      <c r="D647" s="90"/>
    </row>
    <row r="648" spans="1:4">
      <c r="A648" s="74"/>
      <c r="C648" s="89"/>
      <c r="D648" s="90"/>
    </row>
    <row r="649" spans="1:4">
      <c r="A649" s="74"/>
      <c r="C649" s="89"/>
      <c r="D649" s="90"/>
    </row>
    <row r="650" spans="1:4">
      <c r="A650" s="74"/>
      <c r="C650" s="89"/>
      <c r="D650" s="90"/>
    </row>
    <row r="651" spans="1:4">
      <c r="A651" s="74"/>
      <c r="C651" s="89"/>
      <c r="D651" s="90"/>
    </row>
    <row r="652" spans="1:4">
      <c r="A652" s="74"/>
      <c r="C652" s="89"/>
      <c r="D652" s="90"/>
    </row>
    <row r="653" spans="1:4">
      <c r="A653" s="74"/>
      <c r="C653" s="89"/>
      <c r="D653" s="90"/>
    </row>
    <row r="654" spans="1:4">
      <c r="A654" s="74"/>
      <c r="C654" s="89"/>
      <c r="D654" s="90"/>
    </row>
    <row r="655" spans="1:4">
      <c r="A655" s="74"/>
      <c r="C655" s="89"/>
      <c r="D655" s="90"/>
    </row>
    <row r="656" spans="1:4">
      <c r="A656" s="74"/>
      <c r="C656" s="89"/>
      <c r="D656" s="90"/>
    </row>
    <row r="657" spans="1:4">
      <c r="A657" s="74"/>
      <c r="C657" s="89"/>
      <c r="D657" s="90"/>
    </row>
    <row r="658" spans="1:4">
      <c r="A658" s="74"/>
      <c r="C658" s="89"/>
      <c r="D658" s="90"/>
    </row>
    <row r="659" spans="1:4">
      <c r="A659" s="74"/>
      <c r="C659" s="89"/>
      <c r="D659" s="90"/>
    </row>
    <row r="660" spans="1:4">
      <c r="A660" s="74"/>
      <c r="C660" s="89"/>
      <c r="D660" s="90"/>
    </row>
    <row r="661" spans="1:4">
      <c r="A661" s="74"/>
      <c r="C661" s="89"/>
      <c r="D661" s="90"/>
    </row>
    <row r="662" spans="1:4">
      <c r="A662" s="74"/>
      <c r="C662" s="89"/>
      <c r="D662" s="90"/>
    </row>
    <row r="663" spans="1:4">
      <c r="A663" s="74"/>
      <c r="C663" s="89"/>
      <c r="D663" s="90"/>
    </row>
    <row r="664" spans="1:4">
      <c r="A664" s="74"/>
      <c r="C664" s="89"/>
      <c r="D664" s="90"/>
    </row>
    <row r="665" spans="1:4">
      <c r="A665" s="74"/>
      <c r="C665" s="89"/>
      <c r="D665" s="90"/>
    </row>
    <row r="666" spans="1:4">
      <c r="A666" s="74"/>
      <c r="C666" s="89"/>
      <c r="D666" s="90"/>
    </row>
    <row r="667" spans="1:4">
      <c r="A667" s="74"/>
      <c r="C667" s="89"/>
      <c r="D667" s="90"/>
    </row>
    <row r="668" spans="1:4">
      <c r="A668" s="74"/>
      <c r="C668" s="89"/>
      <c r="D668" s="90"/>
    </row>
    <row r="669" spans="1:4">
      <c r="A669" s="74"/>
      <c r="C669" s="89"/>
      <c r="D669" s="90"/>
    </row>
    <row r="670" spans="1:4">
      <c r="A670" s="74"/>
      <c r="C670" s="89"/>
      <c r="D670" s="90"/>
    </row>
    <row r="671" spans="1:4">
      <c r="A671" s="74"/>
      <c r="C671" s="89"/>
      <c r="D671" s="90"/>
    </row>
    <row r="672" spans="1:4">
      <c r="A672" s="74"/>
      <c r="C672" s="89"/>
      <c r="D672" s="90"/>
    </row>
    <row r="673" spans="1:4">
      <c r="A673" s="74"/>
      <c r="C673" s="89"/>
      <c r="D673" s="90"/>
    </row>
    <row r="674" spans="1:4">
      <c r="A674" s="74"/>
      <c r="C674" s="89"/>
      <c r="D674" s="90"/>
    </row>
    <row r="675" spans="1:4">
      <c r="A675" s="74"/>
      <c r="C675" s="89"/>
      <c r="D675" s="90"/>
    </row>
    <row r="676" spans="1:4">
      <c r="A676" s="74"/>
      <c r="C676" s="89"/>
      <c r="D676" s="90"/>
    </row>
    <row r="677" spans="1:4">
      <c r="A677" s="74"/>
      <c r="C677" s="89"/>
      <c r="D677" s="90"/>
    </row>
    <row r="678" spans="1:4">
      <c r="A678" s="74"/>
      <c r="C678" s="89"/>
      <c r="D678" s="90"/>
    </row>
    <row r="679" spans="1:4">
      <c r="A679" s="74"/>
      <c r="C679" s="89"/>
      <c r="D679" s="90"/>
    </row>
    <row r="680" spans="1:4">
      <c r="A680" s="74"/>
      <c r="C680" s="89"/>
      <c r="D680" s="90"/>
    </row>
    <row r="681" spans="1:4">
      <c r="A681" s="74"/>
      <c r="C681" s="89"/>
      <c r="D681" s="90"/>
    </row>
    <row r="682" spans="1:4">
      <c r="A682" s="74"/>
      <c r="C682" s="89"/>
      <c r="D682" s="90"/>
    </row>
    <row r="683" spans="1:4">
      <c r="A683" s="74"/>
      <c r="C683" s="89"/>
      <c r="D683" s="90"/>
    </row>
  </sheetData>
  <mergeCells count="34">
    <mergeCell ref="A125:D125"/>
    <mergeCell ref="A4:D4"/>
    <mergeCell ref="A94:D94"/>
    <mergeCell ref="A126:D126"/>
    <mergeCell ref="A5:D5"/>
    <mergeCell ref="A65:D65"/>
    <mergeCell ref="A95:D95"/>
    <mergeCell ref="A110:D110"/>
    <mergeCell ref="A121:D121"/>
    <mergeCell ref="A64:C64"/>
    <mergeCell ref="A90:C90"/>
    <mergeCell ref="A109:C109"/>
    <mergeCell ref="A120:C120"/>
    <mergeCell ref="A123:C123"/>
    <mergeCell ref="A92:D92"/>
    <mergeCell ref="A128:C128"/>
    <mergeCell ref="A145:C145"/>
    <mergeCell ref="A152:C152"/>
    <mergeCell ref="A135:D135"/>
    <mergeCell ref="B165:C165"/>
    <mergeCell ref="A155:D155"/>
    <mergeCell ref="A148:D148"/>
    <mergeCell ref="A136:D136"/>
    <mergeCell ref="A147:D147"/>
    <mergeCell ref="A154:D154"/>
    <mergeCell ref="A130:D130"/>
    <mergeCell ref="A131:D131"/>
    <mergeCell ref="A133:C133"/>
    <mergeCell ref="B167:C167"/>
    <mergeCell ref="B168:C168"/>
    <mergeCell ref="A159:C159"/>
    <mergeCell ref="A162:C162"/>
    <mergeCell ref="A160:D160"/>
    <mergeCell ref="B166:C166"/>
  </mergeCells>
  <phoneticPr fontId="0" type="noConversion"/>
  <printOptions horizontalCentered="1"/>
  <pageMargins left="0.59055118110236227" right="0" top="0.39370078740157483" bottom="0.19685039370078741" header="0.70866141732283472" footer="0.51181102362204722"/>
  <pageSetup paperSize="9" scale="95" orientation="portrait" r:id="rId1"/>
  <headerFooter alignWithMargins="0">
    <oddFooter>Strona &amp;P z &amp;N</oddFooter>
  </headerFooter>
  <rowBreaks count="2" manualBreakCount="2">
    <brk id="64" max="3" man="1"/>
    <brk id="124"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36"/>
  <sheetViews>
    <sheetView topLeftCell="A43" zoomScale="90" zoomScaleNormal="90" zoomScaleSheetLayoutView="80" workbookViewId="0">
      <selection activeCell="J11" sqref="J11"/>
    </sheetView>
  </sheetViews>
  <sheetFormatPr defaultColWidth="9.140625" defaultRowHeight="12.75"/>
  <cols>
    <col min="1" max="1" width="5.85546875" style="10" customWidth="1"/>
    <col min="2" max="2" width="42.42578125" style="9" customWidth="1"/>
    <col min="3" max="3" width="22.5703125" style="59" customWidth="1"/>
    <col min="4" max="4" width="16.7109375" style="59" customWidth="1"/>
    <col min="5" max="5" width="14.7109375" style="59" customWidth="1"/>
    <col min="6" max="6" width="17.85546875" style="59" customWidth="1"/>
    <col min="7" max="16384" width="9.140625" style="9"/>
  </cols>
  <sheetData>
    <row r="1" spans="1:7" ht="16.5">
      <c r="B1" s="67" t="s">
        <v>123</v>
      </c>
      <c r="D1" s="68"/>
    </row>
    <row r="2" spans="1:7" ht="16.5">
      <c r="B2" s="67"/>
    </row>
    <row r="3" spans="1:7" ht="12.75" customHeight="1" thickBot="1">
      <c r="B3" s="506" t="s">
        <v>34</v>
      </c>
      <c r="C3" s="506"/>
      <c r="D3" s="506"/>
    </row>
    <row r="4" spans="1:7" ht="43.15" customHeight="1" thickBot="1">
      <c r="A4" s="200" t="s">
        <v>8</v>
      </c>
      <c r="B4" s="201" t="s">
        <v>7</v>
      </c>
      <c r="C4" s="202" t="s">
        <v>14</v>
      </c>
      <c r="D4" s="202" t="s">
        <v>6</v>
      </c>
      <c r="E4" s="202" t="s">
        <v>440</v>
      </c>
      <c r="F4" s="203" t="s">
        <v>441</v>
      </c>
    </row>
    <row r="5" spans="1:7" ht="37.5" customHeight="1">
      <c r="A5" s="197">
        <v>1</v>
      </c>
      <c r="B5" s="172" t="s">
        <v>132</v>
      </c>
      <c r="C5" s="198">
        <f>75000+968471.56</f>
        <v>1043471.56</v>
      </c>
      <c r="D5" s="198">
        <v>0</v>
      </c>
      <c r="E5" s="199">
        <v>43992.73</v>
      </c>
      <c r="F5" s="207">
        <f>C5+E5</f>
        <v>1087464.29</v>
      </c>
    </row>
    <row r="6" spans="1:7" s="138" customFormat="1" ht="58.9" customHeight="1">
      <c r="A6" s="115">
        <v>2</v>
      </c>
      <c r="B6" s="114" t="s">
        <v>576</v>
      </c>
      <c r="C6" s="401">
        <v>100000</v>
      </c>
      <c r="D6" s="401">
        <v>0</v>
      </c>
      <c r="E6" s="196">
        <v>0</v>
      </c>
      <c r="F6" s="207">
        <f>C6+E6</f>
        <v>100000</v>
      </c>
      <c r="G6" s="138" t="s">
        <v>91</v>
      </c>
    </row>
    <row r="7" spans="1:7" s="1" customFormat="1" ht="25.5">
      <c r="A7" s="189">
        <v>3</v>
      </c>
      <c r="B7" s="114" t="s">
        <v>110</v>
      </c>
      <c r="C7" s="192">
        <f>774095.13-16658</f>
        <v>757437.13</v>
      </c>
      <c r="D7" s="193">
        <v>57952.14</v>
      </c>
      <c r="E7" s="194">
        <v>0</v>
      </c>
      <c r="F7" s="207">
        <f t="shared" ref="F7:F12" si="0">C7+E7</f>
        <v>757437.13</v>
      </c>
      <c r="G7" s="138" t="s">
        <v>91</v>
      </c>
    </row>
    <row r="8" spans="1:7" s="1" customFormat="1" ht="24.95" customHeight="1">
      <c r="A8" s="189">
        <v>4</v>
      </c>
      <c r="B8" s="304" t="s">
        <v>37</v>
      </c>
      <c r="C8" s="193">
        <v>313616.81</v>
      </c>
      <c r="D8" s="193">
        <v>214513</v>
      </c>
      <c r="E8" s="194">
        <v>0</v>
      </c>
      <c r="F8" s="207">
        <f t="shared" si="0"/>
        <v>313616.81</v>
      </c>
    </row>
    <row r="9" spans="1:7" s="1" customFormat="1" ht="24.95" customHeight="1">
      <c r="A9" s="189">
        <v>5</v>
      </c>
      <c r="B9" s="304" t="s">
        <v>38</v>
      </c>
      <c r="C9" s="193">
        <v>171559.37</v>
      </c>
      <c r="D9" s="193">
        <v>0</v>
      </c>
      <c r="E9" s="194">
        <v>0</v>
      </c>
      <c r="F9" s="207">
        <f t="shared" si="0"/>
        <v>171559.37</v>
      </c>
    </row>
    <row r="10" spans="1:7" s="1" customFormat="1" ht="24.95" customHeight="1">
      <c r="A10" s="189">
        <v>6</v>
      </c>
      <c r="B10" s="304" t="s">
        <v>39</v>
      </c>
      <c r="C10" s="193">
        <v>449898.46</v>
      </c>
      <c r="D10" s="195">
        <v>219874.67</v>
      </c>
      <c r="E10" s="196">
        <v>0</v>
      </c>
      <c r="F10" s="207">
        <f t="shared" si="0"/>
        <v>449898.46</v>
      </c>
      <c r="G10" s="138" t="s">
        <v>91</v>
      </c>
    </row>
    <row r="11" spans="1:7" ht="31.5" customHeight="1">
      <c r="A11" s="189">
        <v>7</v>
      </c>
      <c r="B11" s="304" t="s">
        <v>41</v>
      </c>
      <c r="C11" s="190">
        <f>56688.16</f>
        <v>56688.160000000003</v>
      </c>
      <c r="D11" s="190">
        <v>0</v>
      </c>
      <c r="E11" s="191">
        <v>4234.8900000000003</v>
      </c>
      <c r="F11" s="207">
        <f t="shared" si="0"/>
        <v>60923.05</v>
      </c>
      <c r="G11" s="137" t="s">
        <v>91</v>
      </c>
    </row>
    <row r="12" spans="1:7" s="1" customFormat="1" ht="24.95" customHeight="1" thickBot="1">
      <c r="A12" s="204">
        <v>8</v>
      </c>
      <c r="B12" s="429" t="s">
        <v>610</v>
      </c>
      <c r="C12" s="205">
        <f>223602.59+1941.58</f>
        <v>225544.16999999998</v>
      </c>
      <c r="D12" s="205">
        <v>0</v>
      </c>
      <c r="E12" s="206">
        <v>0</v>
      </c>
      <c r="F12" s="207">
        <f t="shared" si="0"/>
        <v>225544.16999999998</v>
      </c>
      <c r="G12" s="138" t="s">
        <v>91</v>
      </c>
    </row>
    <row r="13" spans="1:7" ht="24.95" customHeight="1" thickBot="1">
      <c r="A13" s="507" t="s">
        <v>87</v>
      </c>
      <c r="B13" s="508"/>
      <c r="C13" s="60">
        <f>SUM(C5:C12)</f>
        <v>3118215.66</v>
      </c>
      <c r="D13" s="60">
        <f>SUM(D5:D12)</f>
        <v>492339.81000000006</v>
      </c>
      <c r="E13" s="60">
        <f>SUM(E5:E12)</f>
        <v>48227.62</v>
      </c>
      <c r="F13" s="60">
        <f>SUM(F5:F12)</f>
        <v>3166443.28</v>
      </c>
    </row>
    <row r="14" spans="1:7">
      <c r="B14" s="1"/>
      <c r="C14" s="58"/>
      <c r="D14" s="58"/>
    </row>
    <row r="15" spans="1:7" ht="13.5" thickBot="1">
      <c r="B15" s="1"/>
      <c r="C15" s="58"/>
      <c r="D15" s="58"/>
    </row>
    <row r="16" spans="1:7" ht="13.5" thickBot="1">
      <c r="B16" s="504" t="s">
        <v>550</v>
      </c>
      <c r="C16" s="505"/>
      <c r="D16" s="159"/>
      <c r="E16" s="159"/>
      <c r="F16" s="2"/>
    </row>
    <row r="17" spans="1:6" ht="13.5" thickBot="1">
      <c r="B17" s="2"/>
      <c r="C17" s="2"/>
      <c r="D17" s="2"/>
      <c r="E17" s="2"/>
      <c r="F17" s="2"/>
    </row>
    <row r="18" spans="1:6">
      <c r="A18" s="294"/>
      <c r="B18" s="295" t="s">
        <v>350</v>
      </c>
      <c r="C18" s="295"/>
      <c r="D18" s="295"/>
      <c r="E18" s="296"/>
    </row>
    <row r="19" spans="1:6">
      <c r="A19" s="297" t="s">
        <v>8</v>
      </c>
      <c r="B19" s="160" t="s">
        <v>376</v>
      </c>
      <c r="C19" s="160" t="s">
        <v>351</v>
      </c>
      <c r="D19" s="160" t="s">
        <v>352</v>
      </c>
      <c r="E19" s="178" t="s">
        <v>353</v>
      </c>
    </row>
    <row r="20" spans="1:6">
      <c r="A20" s="298">
        <v>1</v>
      </c>
      <c r="B20" s="156" t="s">
        <v>354</v>
      </c>
      <c r="C20" s="157" t="s">
        <v>355</v>
      </c>
      <c r="D20" s="157">
        <v>225851</v>
      </c>
      <c r="E20" s="299">
        <v>16518.900000000001</v>
      </c>
    </row>
    <row r="21" spans="1:6">
      <c r="A21" s="298">
        <v>2</v>
      </c>
      <c r="B21" s="156" t="s">
        <v>356</v>
      </c>
      <c r="C21" s="157" t="s">
        <v>357</v>
      </c>
      <c r="D21" s="157">
        <v>226246</v>
      </c>
      <c r="E21" s="299">
        <v>6457.5</v>
      </c>
    </row>
    <row r="22" spans="1:6">
      <c r="A22" s="298">
        <v>3</v>
      </c>
      <c r="B22" s="156" t="s">
        <v>358</v>
      </c>
      <c r="C22" s="157" t="s">
        <v>359</v>
      </c>
      <c r="D22" s="157">
        <v>226097</v>
      </c>
      <c r="E22" s="299">
        <v>6150</v>
      </c>
    </row>
    <row r="23" spans="1:6">
      <c r="A23" s="298">
        <v>4</v>
      </c>
      <c r="B23" s="156" t="s">
        <v>360</v>
      </c>
      <c r="C23" s="157" t="s">
        <v>359</v>
      </c>
      <c r="D23" s="157">
        <v>226048</v>
      </c>
      <c r="E23" s="299">
        <v>6150</v>
      </c>
    </row>
    <row r="24" spans="1:6">
      <c r="A24" s="298">
        <v>5</v>
      </c>
      <c r="B24" s="156" t="s">
        <v>361</v>
      </c>
      <c r="C24" s="157" t="s">
        <v>362</v>
      </c>
      <c r="D24" s="157">
        <v>90292</v>
      </c>
      <c r="E24" s="299">
        <v>2829</v>
      </c>
    </row>
    <row r="25" spans="1:6">
      <c r="A25" s="298">
        <v>6</v>
      </c>
      <c r="B25" s="156" t="s">
        <v>361</v>
      </c>
      <c r="C25" s="157" t="s">
        <v>362</v>
      </c>
      <c r="D25" s="157">
        <v>106012</v>
      </c>
      <c r="E25" s="299">
        <v>2829</v>
      </c>
    </row>
    <row r="26" spans="1:6">
      <c r="A26" s="298">
        <v>7</v>
      </c>
      <c r="B26" s="156" t="s">
        <v>361</v>
      </c>
      <c r="C26" s="157" t="s">
        <v>362</v>
      </c>
      <c r="D26" s="157">
        <v>107734</v>
      </c>
      <c r="E26" s="299">
        <v>2829</v>
      </c>
    </row>
    <row r="27" spans="1:6">
      <c r="A27" s="298">
        <v>8</v>
      </c>
      <c r="B27" s="156" t="s">
        <v>361</v>
      </c>
      <c r="C27" s="157" t="s">
        <v>362</v>
      </c>
      <c r="D27" s="157">
        <v>107539</v>
      </c>
      <c r="E27" s="299">
        <v>2829</v>
      </c>
    </row>
    <row r="28" spans="1:6">
      <c r="A28" s="298">
        <v>9</v>
      </c>
      <c r="B28" s="156" t="s">
        <v>361</v>
      </c>
      <c r="C28" s="157" t="s">
        <v>362</v>
      </c>
      <c r="D28" s="157">
        <v>107758</v>
      </c>
      <c r="E28" s="299">
        <v>2829</v>
      </c>
    </row>
    <row r="29" spans="1:6">
      <c r="A29" s="298">
        <v>10</v>
      </c>
      <c r="B29" s="156" t="s">
        <v>363</v>
      </c>
      <c r="C29" s="157" t="s">
        <v>364</v>
      </c>
      <c r="D29" s="157" t="s">
        <v>365</v>
      </c>
      <c r="E29" s="299">
        <v>3690</v>
      </c>
    </row>
    <row r="30" spans="1:6">
      <c r="A30" s="298">
        <v>11</v>
      </c>
      <c r="B30" s="156" t="s">
        <v>366</v>
      </c>
      <c r="C30" s="157" t="s">
        <v>367</v>
      </c>
      <c r="D30" s="157" t="s">
        <v>368</v>
      </c>
      <c r="E30" s="299">
        <v>5965.5</v>
      </c>
    </row>
    <row r="31" spans="1:6">
      <c r="A31" s="298">
        <v>12</v>
      </c>
      <c r="B31" s="156" t="s">
        <v>369</v>
      </c>
      <c r="C31" s="157" t="s">
        <v>370</v>
      </c>
      <c r="D31" s="157" t="s">
        <v>371</v>
      </c>
      <c r="E31" s="299">
        <v>1918.8</v>
      </c>
    </row>
    <row r="32" spans="1:6">
      <c r="A32" s="298">
        <v>13</v>
      </c>
      <c r="B32" s="156" t="s">
        <v>369</v>
      </c>
      <c r="C32" s="157" t="s">
        <v>370</v>
      </c>
      <c r="D32" s="157" t="s">
        <v>372</v>
      </c>
      <c r="E32" s="299">
        <v>1918.8</v>
      </c>
    </row>
    <row r="33" spans="1:6">
      <c r="A33" s="298">
        <v>14</v>
      </c>
      <c r="B33" s="156" t="s">
        <v>356</v>
      </c>
      <c r="C33" s="157" t="s">
        <v>373</v>
      </c>
      <c r="D33" s="157">
        <v>225856</v>
      </c>
      <c r="E33" s="299">
        <v>7500</v>
      </c>
    </row>
    <row r="34" spans="1:6" ht="13.5" thickBot="1">
      <c r="A34" s="300">
        <v>15</v>
      </c>
      <c r="B34" s="301" t="s">
        <v>361</v>
      </c>
      <c r="C34" s="302" t="s">
        <v>374</v>
      </c>
      <c r="D34" s="302" t="s">
        <v>375</v>
      </c>
      <c r="E34" s="303">
        <v>4585.5</v>
      </c>
    </row>
    <row r="35" spans="1:6" ht="13.5" thickBot="1">
      <c r="A35" s="3"/>
      <c r="B35" s="3"/>
      <c r="C35" s="3"/>
      <c r="D35" s="3"/>
      <c r="E35" s="293">
        <f>SUM(E20:E34)</f>
        <v>75000</v>
      </c>
    </row>
    <row r="36" spans="1:6">
      <c r="B36" s="21"/>
      <c r="C36" s="21"/>
      <c r="D36" s="21"/>
      <c r="E36" s="21"/>
      <c r="F36" s="21"/>
    </row>
  </sheetData>
  <mergeCells count="3">
    <mergeCell ref="B16:C16"/>
    <mergeCell ref="B3:D3"/>
    <mergeCell ref="A13:B13"/>
  </mergeCells>
  <phoneticPr fontId="9" type="noConversion"/>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0"/>
  <sheetViews>
    <sheetView zoomScaleNormal="100" zoomScaleSheetLayoutView="90" workbookViewId="0">
      <selection activeCell="G29" sqref="G29"/>
    </sheetView>
  </sheetViews>
  <sheetFormatPr defaultColWidth="9.140625" defaultRowHeight="12.75"/>
  <cols>
    <col min="1" max="1" width="4.28515625" style="10" customWidth="1"/>
    <col min="2" max="2" width="28.5703125" style="30" customWidth="1"/>
    <col min="3" max="3" width="10.28515625" style="10" customWidth="1"/>
    <col min="4" max="4" width="17.7109375" style="72" customWidth="1"/>
    <col min="5" max="5" width="14.42578125" style="10" customWidth="1"/>
    <col min="6" max="6" width="21.7109375" style="10" customWidth="1"/>
    <col min="7" max="7" width="37.140625" style="10" customWidth="1"/>
    <col min="8" max="16384" width="9.140625" style="10"/>
  </cols>
  <sheetData>
    <row r="1" spans="1:6" ht="15">
      <c r="A1" s="517" t="s">
        <v>443</v>
      </c>
      <c r="B1" s="517"/>
    </row>
    <row r="2" spans="1:6">
      <c r="B2" s="10"/>
    </row>
    <row r="3" spans="1:6" ht="18">
      <c r="A3" s="512" t="s">
        <v>442</v>
      </c>
      <c r="B3" s="513"/>
      <c r="C3" s="513"/>
      <c r="D3" s="513"/>
      <c r="E3" s="513"/>
      <c r="F3" s="28"/>
    </row>
    <row r="4" spans="1:6" ht="13.5" thickBot="1">
      <c r="F4" s="29"/>
    </row>
    <row r="5" spans="1:6" ht="77.25" thickBot="1">
      <c r="A5" s="43" t="s">
        <v>8</v>
      </c>
      <c r="B5" s="44" t="s">
        <v>97</v>
      </c>
      <c r="C5" s="45" t="s">
        <v>10</v>
      </c>
      <c r="D5" s="71" t="s">
        <v>98</v>
      </c>
      <c r="E5" s="45" t="s">
        <v>99</v>
      </c>
      <c r="F5" s="46" t="s">
        <v>100</v>
      </c>
    </row>
    <row r="6" spans="1:6" ht="13.5" thickBot="1">
      <c r="A6" s="514" t="s">
        <v>101</v>
      </c>
      <c r="B6" s="515"/>
      <c r="C6" s="515"/>
      <c r="D6" s="515"/>
      <c r="E6" s="515"/>
      <c r="F6" s="516"/>
    </row>
    <row r="7" spans="1:6">
      <c r="A7" s="143">
        <v>1</v>
      </c>
      <c r="B7" s="144" t="s">
        <v>204</v>
      </c>
      <c r="C7" s="145">
        <v>2009</v>
      </c>
      <c r="D7" s="147">
        <v>25000</v>
      </c>
      <c r="E7" s="146" t="s">
        <v>144</v>
      </c>
      <c r="F7" s="148" t="s">
        <v>223</v>
      </c>
    </row>
    <row r="8" spans="1:6">
      <c r="A8" s="34">
        <v>2</v>
      </c>
      <c r="B8" s="13" t="s">
        <v>205</v>
      </c>
      <c r="C8" s="33">
        <v>2012</v>
      </c>
      <c r="D8" s="70">
        <v>5490</v>
      </c>
      <c r="E8" s="27" t="s">
        <v>144</v>
      </c>
      <c r="F8" s="35" t="s">
        <v>224</v>
      </c>
    </row>
    <row r="9" spans="1:6">
      <c r="A9" s="143">
        <v>3</v>
      </c>
      <c r="B9" s="36" t="s">
        <v>206</v>
      </c>
      <c r="C9" s="37">
        <v>2015</v>
      </c>
      <c r="D9" s="69">
        <v>5327.87</v>
      </c>
      <c r="E9" s="38" t="s">
        <v>144</v>
      </c>
      <c r="F9" s="39" t="s">
        <v>223</v>
      </c>
    </row>
    <row r="10" spans="1:6">
      <c r="A10" s="34">
        <v>4</v>
      </c>
      <c r="B10" s="149" t="s">
        <v>207</v>
      </c>
      <c r="C10" s="33">
        <v>2015</v>
      </c>
      <c r="D10" s="70">
        <v>3763.8</v>
      </c>
      <c r="E10" s="27" t="s">
        <v>144</v>
      </c>
      <c r="F10" s="35" t="s">
        <v>223</v>
      </c>
    </row>
    <row r="11" spans="1:6">
      <c r="A11" s="143">
        <v>5</v>
      </c>
      <c r="B11" s="149" t="s">
        <v>208</v>
      </c>
      <c r="C11" s="37">
        <v>2015</v>
      </c>
      <c r="D11" s="69">
        <v>12730</v>
      </c>
      <c r="E11" s="38" t="s">
        <v>144</v>
      </c>
      <c r="F11" s="39" t="s">
        <v>225</v>
      </c>
    </row>
    <row r="12" spans="1:6">
      <c r="A12" s="34">
        <v>6</v>
      </c>
      <c r="B12" s="149" t="s">
        <v>209</v>
      </c>
      <c r="C12" s="33">
        <v>2017</v>
      </c>
      <c r="D12" s="70">
        <v>24460.3</v>
      </c>
      <c r="E12" s="27" t="s">
        <v>144</v>
      </c>
      <c r="F12" s="35" t="s">
        <v>223</v>
      </c>
    </row>
    <row r="13" spans="1:6">
      <c r="A13" s="143">
        <v>7</v>
      </c>
      <c r="B13" s="13" t="s">
        <v>210</v>
      </c>
      <c r="C13" s="37">
        <v>2017</v>
      </c>
      <c r="D13" s="69">
        <v>5093.71</v>
      </c>
      <c r="E13" s="38" t="s">
        <v>144</v>
      </c>
      <c r="F13" s="39" t="s">
        <v>223</v>
      </c>
    </row>
    <row r="14" spans="1:6">
      <c r="A14" s="34">
        <v>8</v>
      </c>
      <c r="B14" s="13" t="s">
        <v>211</v>
      </c>
      <c r="C14" s="33">
        <v>2010</v>
      </c>
      <c r="D14" s="70">
        <v>4527.88</v>
      </c>
      <c r="E14" s="27" t="s">
        <v>144</v>
      </c>
      <c r="F14" s="35" t="s">
        <v>223</v>
      </c>
    </row>
    <row r="15" spans="1:6" ht="25.5">
      <c r="A15" s="143">
        <v>9</v>
      </c>
      <c r="B15" s="112" t="s">
        <v>212</v>
      </c>
      <c r="C15" s="33">
        <v>2015</v>
      </c>
      <c r="D15" s="70">
        <v>8714.5499999999993</v>
      </c>
      <c r="E15" s="27" t="s">
        <v>144</v>
      </c>
      <c r="F15" s="39" t="s">
        <v>223</v>
      </c>
    </row>
    <row r="16" spans="1:6">
      <c r="A16" s="34">
        <v>10</v>
      </c>
      <c r="B16" s="40" t="s">
        <v>213</v>
      </c>
      <c r="C16" s="150">
        <v>2018</v>
      </c>
      <c r="D16" s="70">
        <v>25075</v>
      </c>
      <c r="E16" s="27" t="s">
        <v>144</v>
      </c>
      <c r="F16" s="35" t="s">
        <v>224</v>
      </c>
    </row>
    <row r="17" spans="1:7">
      <c r="A17" s="143">
        <v>11</v>
      </c>
      <c r="B17" s="14" t="s">
        <v>214</v>
      </c>
      <c r="C17" s="33">
        <v>2012</v>
      </c>
      <c r="D17" s="70">
        <v>4450</v>
      </c>
      <c r="E17" s="27" t="s">
        <v>144</v>
      </c>
      <c r="F17" s="39" t="s">
        <v>223</v>
      </c>
    </row>
    <row r="18" spans="1:7">
      <c r="A18" s="34">
        <v>12</v>
      </c>
      <c r="B18" s="14" t="s">
        <v>215</v>
      </c>
      <c r="C18" s="26">
        <v>2013</v>
      </c>
      <c r="D18" s="70">
        <v>45466.66</v>
      </c>
      <c r="E18" s="27" t="s">
        <v>143</v>
      </c>
      <c r="F18" s="41" t="s">
        <v>223</v>
      </c>
    </row>
    <row r="19" spans="1:7">
      <c r="A19" s="143">
        <v>13</v>
      </c>
      <c r="B19" s="112" t="s">
        <v>215</v>
      </c>
      <c r="C19" s="26"/>
      <c r="D19" s="113">
        <v>1800</v>
      </c>
      <c r="E19" s="27" t="s">
        <v>143</v>
      </c>
      <c r="F19" s="42" t="s">
        <v>224</v>
      </c>
      <c r="G19" s="93"/>
    </row>
    <row r="20" spans="1:7">
      <c r="A20" s="34">
        <v>14</v>
      </c>
      <c r="B20" s="14" t="s">
        <v>216</v>
      </c>
      <c r="C20" s="25">
        <v>2019</v>
      </c>
      <c r="D20" s="70">
        <v>14883</v>
      </c>
      <c r="E20" s="27" t="s">
        <v>144</v>
      </c>
      <c r="F20" s="41" t="s">
        <v>223</v>
      </c>
    </row>
    <row r="21" spans="1:7">
      <c r="A21" s="143">
        <v>15</v>
      </c>
      <c r="B21" s="151" t="s">
        <v>217</v>
      </c>
      <c r="C21" s="152">
        <v>2020</v>
      </c>
      <c r="D21" s="154">
        <v>21761</v>
      </c>
      <c r="E21" s="153" t="s">
        <v>144</v>
      </c>
      <c r="F21" s="155" t="s">
        <v>223</v>
      </c>
    </row>
    <row r="22" spans="1:7" s="135" customFormat="1">
      <c r="A22" s="34">
        <v>16</v>
      </c>
      <c r="B22" s="14" t="s">
        <v>218</v>
      </c>
      <c r="C22" s="25">
        <v>2020</v>
      </c>
      <c r="D22" s="70">
        <v>11050.1</v>
      </c>
      <c r="E22" s="27" t="s">
        <v>144</v>
      </c>
      <c r="F22" s="41" t="s">
        <v>223</v>
      </c>
    </row>
    <row r="23" spans="1:7" ht="25.5">
      <c r="A23" s="143">
        <v>17</v>
      </c>
      <c r="B23" s="112" t="s">
        <v>221</v>
      </c>
      <c r="C23" s="25">
        <v>2020</v>
      </c>
      <c r="D23" s="70">
        <v>2645.73</v>
      </c>
      <c r="E23" s="27" t="s">
        <v>144</v>
      </c>
      <c r="F23" s="41" t="s">
        <v>223</v>
      </c>
      <c r="G23" s="135"/>
    </row>
    <row r="24" spans="1:7">
      <c r="A24" s="34">
        <v>18</v>
      </c>
      <c r="B24" s="14" t="s">
        <v>222</v>
      </c>
      <c r="C24" s="25">
        <v>2020</v>
      </c>
      <c r="D24" s="70">
        <v>2000</v>
      </c>
      <c r="E24" s="27" t="s">
        <v>144</v>
      </c>
      <c r="F24" s="41" t="s">
        <v>223</v>
      </c>
      <c r="G24" s="135"/>
    </row>
    <row r="25" spans="1:7" ht="25.5">
      <c r="A25" s="143">
        <v>19</v>
      </c>
      <c r="B25" s="112" t="s">
        <v>221</v>
      </c>
      <c r="C25" s="25">
        <v>2020</v>
      </c>
      <c r="D25" s="70">
        <v>2645.73</v>
      </c>
      <c r="E25" s="27" t="s">
        <v>144</v>
      </c>
      <c r="F25" s="41" t="s">
        <v>223</v>
      </c>
      <c r="G25" s="135"/>
    </row>
    <row r="26" spans="1:7" ht="13.5" thickBot="1">
      <c r="A26" s="510" t="s">
        <v>0</v>
      </c>
      <c r="B26" s="511"/>
      <c r="C26" s="511"/>
      <c r="D26" s="140">
        <f>SUM(D7:D25)</f>
        <v>226885.33000000005</v>
      </c>
      <c r="E26" s="141"/>
      <c r="F26" s="142"/>
    </row>
    <row r="28" spans="1:7">
      <c r="A28" s="12"/>
      <c r="B28" s="31"/>
      <c r="C28" s="12"/>
    </row>
    <row r="29" spans="1:7">
      <c r="A29" s="32"/>
      <c r="B29" s="509"/>
      <c r="C29" s="509"/>
    </row>
    <row r="30" spans="1:7">
      <c r="A30" s="12"/>
      <c r="B30" s="31"/>
      <c r="C30" s="12"/>
    </row>
  </sheetData>
  <mergeCells count="5">
    <mergeCell ref="B29:C29"/>
    <mergeCell ref="A26:C26"/>
    <mergeCell ref="A3:E3"/>
    <mergeCell ref="A6:F6"/>
    <mergeCell ref="A1:B1"/>
  </mergeCells>
  <pageMargins left="0.7" right="0.7" top="0.75" bottom="0.75" header="0.3" footer="0.3"/>
  <pageSetup paperSize="9" scale="6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7A633-AEF4-4185-B96B-FE32896551DB}">
  <dimension ref="A1:AB15"/>
  <sheetViews>
    <sheetView workbookViewId="0">
      <selection activeCell="J18" sqref="J18"/>
    </sheetView>
  </sheetViews>
  <sheetFormatPr defaultColWidth="9.140625" defaultRowHeight="12.75"/>
  <cols>
    <col min="1" max="1" width="3.7109375" style="214" customWidth="1"/>
    <col min="2" max="2" width="20.5703125" style="346" customWidth="1"/>
    <col min="3" max="3" width="11.42578125" style="214" customWidth="1"/>
    <col min="4" max="4" width="16.7109375" style="214" customWidth="1"/>
    <col min="5" max="5" width="18.42578125" style="214" customWidth="1"/>
    <col min="6" max="6" width="13.28515625" style="247" customWidth="1"/>
    <col min="7" max="7" width="16.42578125" style="214" customWidth="1"/>
    <col min="8" max="8" width="9.140625" style="214" customWidth="1"/>
    <col min="9" max="9" width="7.28515625" style="214" customWidth="1"/>
    <col min="10" max="10" width="12.140625" style="214" customWidth="1"/>
    <col min="11" max="11" width="13.5703125" style="214" customWidth="1"/>
    <col min="12" max="12" width="8.28515625" style="214" customWidth="1"/>
    <col min="13" max="13" width="11.42578125" style="214" customWidth="1"/>
    <col min="14" max="14" width="10.7109375" style="214" customWidth="1"/>
    <col min="15" max="15" width="12.28515625" style="214" customWidth="1"/>
    <col min="16" max="16" width="9.140625" style="214" customWidth="1"/>
    <col min="17" max="17" width="14.28515625" style="214" customWidth="1"/>
    <col min="18" max="18" width="18.28515625" style="390" customWidth="1"/>
    <col min="19" max="20" width="9.140625" style="214" customWidth="1"/>
    <col min="21" max="21" width="12.7109375" style="214" customWidth="1"/>
    <col min="22" max="22" width="11.140625" style="214" customWidth="1"/>
    <col min="23" max="23" width="10.5703125" style="214" customWidth="1"/>
    <col min="24" max="24" width="10.42578125" style="214" customWidth="1"/>
    <col min="25" max="28" width="9.140625" style="248"/>
    <col min="29" max="16384" width="9.140625" style="214"/>
  </cols>
  <sheetData>
    <row r="1" spans="1:28" ht="13.5" thickBot="1">
      <c r="A1" s="208" t="s">
        <v>520</v>
      </c>
      <c r="B1" s="211"/>
      <c r="C1" s="209"/>
      <c r="D1" s="209"/>
      <c r="E1" s="210"/>
      <c r="F1" s="211"/>
      <c r="G1" s="209"/>
      <c r="H1" s="209"/>
      <c r="I1" s="209"/>
      <c r="J1" s="538"/>
      <c r="K1" s="538"/>
      <c r="L1" s="212"/>
      <c r="M1" s="209"/>
      <c r="N1" s="209"/>
      <c r="O1" s="209"/>
      <c r="P1" s="209"/>
      <c r="Q1" s="209"/>
      <c r="R1" s="84"/>
      <c r="S1" s="209"/>
      <c r="T1" s="209"/>
      <c r="U1" s="209"/>
      <c r="V1" s="209"/>
      <c r="W1" s="209"/>
      <c r="X1" s="209"/>
      <c r="Y1" s="213"/>
      <c r="Z1" s="213"/>
      <c r="AA1" s="213"/>
      <c r="AB1" s="213"/>
    </row>
    <row r="2" spans="1:28" ht="13.5" thickBot="1">
      <c r="A2" s="539" t="s">
        <v>444</v>
      </c>
      <c r="B2" s="540"/>
      <c r="C2" s="540"/>
      <c r="D2" s="540"/>
      <c r="E2" s="540"/>
      <c r="F2" s="540"/>
      <c r="G2" s="540"/>
      <c r="H2" s="540"/>
      <c r="I2" s="540"/>
      <c r="J2" s="540"/>
      <c r="K2" s="541"/>
      <c r="L2" s="212"/>
      <c r="M2" s="209"/>
      <c r="N2" s="209"/>
      <c r="O2" s="209"/>
      <c r="P2" s="209"/>
      <c r="Q2" s="209"/>
      <c r="R2" s="84"/>
      <c r="S2" s="209"/>
      <c r="T2" s="209"/>
      <c r="U2" s="209"/>
      <c r="V2" s="209"/>
      <c r="W2" s="209"/>
      <c r="X2" s="209"/>
      <c r="Y2" s="213"/>
      <c r="Z2" s="213"/>
      <c r="AA2" s="213"/>
      <c r="AB2" s="213"/>
    </row>
    <row r="3" spans="1:28" ht="21.75" customHeight="1">
      <c r="A3" s="542" t="s">
        <v>8</v>
      </c>
      <c r="B3" s="524" t="s">
        <v>445</v>
      </c>
      <c r="C3" s="524" t="s">
        <v>446</v>
      </c>
      <c r="D3" s="524" t="s">
        <v>447</v>
      </c>
      <c r="E3" s="524" t="s">
        <v>448</v>
      </c>
      <c r="F3" s="524" t="s">
        <v>449</v>
      </c>
      <c r="G3" s="524" t="s">
        <v>450</v>
      </c>
      <c r="H3" s="524" t="s">
        <v>451</v>
      </c>
      <c r="I3" s="524" t="s">
        <v>452</v>
      </c>
      <c r="J3" s="524" t="s">
        <v>453</v>
      </c>
      <c r="K3" s="524" t="s">
        <v>454</v>
      </c>
      <c r="L3" s="524" t="s">
        <v>455</v>
      </c>
      <c r="M3" s="530" t="s">
        <v>456</v>
      </c>
      <c r="N3" s="521" t="s">
        <v>457</v>
      </c>
      <c r="O3" s="524" t="s">
        <v>458</v>
      </c>
      <c r="P3" s="521" t="s">
        <v>459</v>
      </c>
      <c r="Q3" s="521" t="s">
        <v>460</v>
      </c>
      <c r="R3" s="527" t="s">
        <v>461</v>
      </c>
      <c r="S3" s="521" t="s">
        <v>462</v>
      </c>
      <c r="T3" s="521"/>
      <c r="U3" s="521" t="s">
        <v>463</v>
      </c>
      <c r="V3" s="521"/>
      <c r="W3" s="521" t="s">
        <v>464</v>
      </c>
      <c r="X3" s="521"/>
      <c r="Y3" s="530" t="s">
        <v>465</v>
      </c>
      <c r="Z3" s="533"/>
      <c r="AA3" s="533"/>
      <c r="AB3" s="534"/>
    </row>
    <row r="4" spans="1:28" ht="21.75" customHeight="1">
      <c r="A4" s="543"/>
      <c r="B4" s="525"/>
      <c r="C4" s="525"/>
      <c r="D4" s="525"/>
      <c r="E4" s="525"/>
      <c r="F4" s="525"/>
      <c r="G4" s="525"/>
      <c r="H4" s="525"/>
      <c r="I4" s="525"/>
      <c r="J4" s="525"/>
      <c r="K4" s="525"/>
      <c r="L4" s="525"/>
      <c r="M4" s="531"/>
      <c r="N4" s="522"/>
      <c r="O4" s="525"/>
      <c r="P4" s="522"/>
      <c r="Q4" s="522"/>
      <c r="R4" s="528"/>
      <c r="S4" s="522"/>
      <c r="T4" s="522"/>
      <c r="U4" s="522"/>
      <c r="V4" s="522"/>
      <c r="W4" s="522"/>
      <c r="X4" s="522"/>
      <c r="Y4" s="535"/>
      <c r="Z4" s="536"/>
      <c r="AA4" s="536"/>
      <c r="AB4" s="537"/>
    </row>
    <row r="5" spans="1:28" ht="13.5" thickBot="1">
      <c r="A5" s="544"/>
      <c r="B5" s="526"/>
      <c r="C5" s="526"/>
      <c r="D5" s="526"/>
      <c r="E5" s="526"/>
      <c r="F5" s="526"/>
      <c r="G5" s="526"/>
      <c r="H5" s="526"/>
      <c r="I5" s="526"/>
      <c r="J5" s="526"/>
      <c r="K5" s="526"/>
      <c r="L5" s="526"/>
      <c r="M5" s="532"/>
      <c r="N5" s="523"/>
      <c r="O5" s="526"/>
      <c r="P5" s="523"/>
      <c r="Q5" s="523"/>
      <c r="R5" s="529"/>
      <c r="S5" s="316" t="s">
        <v>466</v>
      </c>
      <c r="T5" s="316" t="s">
        <v>467</v>
      </c>
      <c r="U5" s="316" t="s">
        <v>468</v>
      </c>
      <c r="V5" s="316" t="s">
        <v>469</v>
      </c>
      <c r="W5" s="316" t="s">
        <v>468</v>
      </c>
      <c r="X5" s="316" t="s">
        <v>469</v>
      </c>
      <c r="Y5" s="215" t="s">
        <v>470</v>
      </c>
      <c r="Z5" s="215" t="s">
        <v>471</v>
      </c>
      <c r="AA5" s="215" t="s">
        <v>472</v>
      </c>
      <c r="AB5" s="315" t="s">
        <v>473</v>
      </c>
    </row>
    <row r="6" spans="1:28" ht="13.5" thickBot="1">
      <c r="A6" s="518" t="s">
        <v>86</v>
      </c>
      <c r="B6" s="519"/>
      <c r="C6" s="519"/>
      <c r="D6" s="519"/>
      <c r="E6" s="519"/>
      <c r="F6" s="519"/>
      <c r="G6" s="519"/>
      <c r="H6" s="519"/>
      <c r="I6" s="519"/>
      <c r="J6" s="519"/>
      <c r="K6" s="519"/>
      <c r="L6" s="519"/>
      <c r="M6" s="519"/>
      <c r="N6" s="519"/>
      <c r="O6" s="519"/>
      <c r="P6" s="519"/>
      <c r="Q6" s="519"/>
      <c r="R6" s="519"/>
      <c r="S6" s="519"/>
      <c r="T6" s="519"/>
      <c r="U6" s="519"/>
      <c r="V6" s="519"/>
      <c r="W6" s="519"/>
      <c r="X6" s="519"/>
      <c r="Y6" s="519"/>
      <c r="Z6" s="519"/>
      <c r="AA6" s="519"/>
      <c r="AB6" s="520"/>
    </row>
    <row r="7" spans="1:28" s="223" customFormat="1" ht="24">
      <c r="A7" s="216">
        <v>1</v>
      </c>
      <c r="B7" s="348" t="s">
        <v>35</v>
      </c>
      <c r="C7" s="348" t="s">
        <v>474</v>
      </c>
      <c r="D7" s="348" t="s">
        <v>475</v>
      </c>
      <c r="E7" s="348" t="s">
        <v>476</v>
      </c>
      <c r="F7" s="349" t="s">
        <v>477</v>
      </c>
      <c r="G7" s="348" t="s">
        <v>478</v>
      </c>
      <c r="H7" s="218">
        <v>11100</v>
      </c>
      <c r="I7" s="218">
        <v>1988</v>
      </c>
      <c r="J7" s="218" t="s">
        <v>479</v>
      </c>
      <c r="K7" s="217"/>
      <c r="L7" s="218">
        <v>6</v>
      </c>
      <c r="M7" s="219">
        <v>2500</v>
      </c>
      <c r="N7" s="218">
        <v>10390</v>
      </c>
      <c r="O7" s="218" t="s">
        <v>480</v>
      </c>
      <c r="P7" s="218">
        <v>19678</v>
      </c>
      <c r="Q7" s="220" t="s">
        <v>428</v>
      </c>
      <c r="R7" s="385" t="s">
        <v>428</v>
      </c>
      <c r="S7" s="221" t="s">
        <v>428</v>
      </c>
      <c r="T7" s="222" t="s">
        <v>428</v>
      </c>
      <c r="U7" s="347" t="s">
        <v>481</v>
      </c>
      <c r="V7" s="347" t="s">
        <v>482</v>
      </c>
      <c r="W7" s="347" t="s">
        <v>428</v>
      </c>
      <c r="X7" s="347" t="s">
        <v>428</v>
      </c>
      <c r="Y7" s="347" t="s">
        <v>483</v>
      </c>
      <c r="Z7" s="347" t="s">
        <v>483</v>
      </c>
      <c r="AA7" s="347" t="s">
        <v>428</v>
      </c>
      <c r="AB7" s="350" t="s">
        <v>428</v>
      </c>
    </row>
    <row r="8" spans="1:28" s="223" customFormat="1" ht="24">
      <c r="A8" s="224">
        <v>2</v>
      </c>
      <c r="B8" s="351" t="s">
        <v>254</v>
      </c>
      <c r="C8" s="352" t="s">
        <v>484</v>
      </c>
      <c r="D8" s="352" t="s">
        <v>485</v>
      </c>
      <c r="E8" s="352" t="s">
        <v>486</v>
      </c>
      <c r="F8" s="353" t="s">
        <v>487</v>
      </c>
      <c r="G8" s="352" t="s">
        <v>478</v>
      </c>
      <c r="H8" s="225">
        <v>7698</v>
      </c>
      <c r="I8" s="225">
        <v>2018</v>
      </c>
      <c r="J8" s="225" t="s">
        <v>488</v>
      </c>
      <c r="K8" s="226"/>
      <c r="L8" s="225">
        <v>6</v>
      </c>
      <c r="M8" s="227">
        <v>6425</v>
      </c>
      <c r="N8" s="225">
        <v>16000</v>
      </c>
      <c r="O8" s="225" t="s">
        <v>480</v>
      </c>
      <c r="P8" s="225">
        <v>2200</v>
      </c>
      <c r="Q8" s="228" t="s">
        <v>428</v>
      </c>
      <c r="R8" s="386">
        <v>466100</v>
      </c>
      <c r="S8" s="229" t="s">
        <v>428</v>
      </c>
      <c r="T8" s="230" t="s">
        <v>428</v>
      </c>
      <c r="U8" s="364" t="s">
        <v>489</v>
      </c>
      <c r="V8" s="364" t="s">
        <v>490</v>
      </c>
      <c r="W8" s="364" t="s">
        <v>489</v>
      </c>
      <c r="X8" s="364" t="s">
        <v>490</v>
      </c>
      <c r="Y8" s="364" t="s">
        <v>483</v>
      </c>
      <c r="Z8" s="364" t="s">
        <v>483</v>
      </c>
      <c r="AA8" s="364" t="s">
        <v>483</v>
      </c>
      <c r="AB8" s="365" t="s">
        <v>428</v>
      </c>
    </row>
    <row r="9" spans="1:28" s="418" customFormat="1" ht="24">
      <c r="A9" s="216">
        <v>3</v>
      </c>
      <c r="B9" s="409" t="s">
        <v>591</v>
      </c>
      <c r="C9" s="409" t="s">
        <v>491</v>
      </c>
      <c r="D9" s="409" t="s">
        <v>492</v>
      </c>
      <c r="E9" s="409" t="s">
        <v>493</v>
      </c>
      <c r="F9" s="343" t="s">
        <v>494</v>
      </c>
      <c r="G9" s="409" t="s">
        <v>478</v>
      </c>
      <c r="H9" s="410">
        <v>2417</v>
      </c>
      <c r="I9" s="410">
        <v>2005</v>
      </c>
      <c r="J9" s="410" t="s">
        <v>495</v>
      </c>
      <c r="K9" s="409"/>
      <c r="L9" s="410">
        <v>5</v>
      </c>
      <c r="M9" s="411">
        <v>1006</v>
      </c>
      <c r="N9" s="410">
        <v>3490</v>
      </c>
      <c r="O9" s="410" t="s">
        <v>480</v>
      </c>
      <c r="P9" s="410">
        <v>15913</v>
      </c>
      <c r="Q9" s="412"/>
      <c r="R9" s="413"/>
      <c r="S9" s="412"/>
      <c r="T9" s="414"/>
      <c r="U9" s="415" t="s">
        <v>574</v>
      </c>
      <c r="V9" s="415" t="s">
        <v>575</v>
      </c>
      <c r="W9" s="415" t="s">
        <v>428</v>
      </c>
      <c r="X9" s="415" t="s">
        <v>428</v>
      </c>
      <c r="Y9" s="415" t="s">
        <v>483</v>
      </c>
      <c r="Z9" s="416" t="s">
        <v>483</v>
      </c>
      <c r="AA9" s="415" t="s">
        <v>428</v>
      </c>
      <c r="AB9" s="417" t="s">
        <v>428</v>
      </c>
    </row>
    <row r="10" spans="1:28" s="223" customFormat="1" ht="24">
      <c r="A10" s="224">
        <v>4</v>
      </c>
      <c r="B10" s="226" t="s">
        <v>496</v>
      </c>
      <c r="C10" s="226" t="s">
        <v>497</v>
      </c>
      <c r="D10" s="226" t="s">
        <v>498</v>
      </c>
      <c r="E10" s="226" t="s">
        <v>499</v>
      </c>
      <c r="F10" s="344" t="s">
        <v>500</v>
      </c>
      <c r="G10" s="354" t="s">
        <v>478</v>
      </c>
      <c r="H10" s="231">
        <v>2417</v>
      </c>
      <c r="I10" s="231">
        <v>1996</v>
      </c>
      <c r="J10" s="231"/>
      <c r="K10" s="354"/>
      <c r="L10" s="231">
        <v>7</v>
      </c>
      <c r="M10" s="232">
        <v>800</v>
      </c>
      <c r="N10" s="231">
        <v>3000</v>
      </c>
      <c r="O10" s="231" t="s">
        <v>480</v>
      </c>
      <c r="P10" s="231">
        <v>18897</v>
      </c>
      <c r="Q10" s="355" t="s">
        <v>428</v>
      </c>
      <c r="R10" s="387" t="s">
        <v>428</v>
      </c>
      <c r="S10" s="356" t="s">
        <v>428</v>
      </c>
      <c r="T10" s="357" t="s">
        <v>428</v>
      </c>
      <c r="U10" s="366" t="s">
        <v>501</v>
      </c>
      <c r="V10" s="366" t="s">
        <v>502</v>
      </c>
      <c r="W10" s="366" t="s">
        <v>428</v>
      </c>
      <c r="X10" s="364" t="s">
        <v>428</v>
      </c>
      <c r="Y10" s="364" t="s">
        <v>483</v>
      </c>
      <c r="Z10" s="364" t="s">
        <v>483</v>
      </c>
      <c r="AA10" s="364" t="s">
        <v>428</v>
      </c>
      <c r="AB10" s="365" t="s">
        <v>428</v>
      </c>
    </row>
    <row r="11" spans="1:28" s="223" customFormat="1" ht="24.75" thickBot="1">
      <c r="A11" s="216">
        <v>5</v>
      </c>
      <c r="B11" s="358" t="s">
        <v>590</v>
      </c>
      <c r="C11" s="358" t="s">
        <v>474</v>
      </c>
      <c r="D11" s="358">
        <v>266</v>
      </c>
      <c r="E11" s="358">
        <v>48191</v>
      </c>
      <c r="F11" s="359" t="s">
        <v>503</v>
      </c>
      <c r="G11" s="358" t="s">
        <v>478</v>
      </c>
      <c r="H11" s="358">
        <v>6842</v>
      </c>
      <c r="I11" s="358">
        <v>1980</v>
      </c>
      <c r="J11" s="358" t="s">
        <v>504</v>
      </c>
      <c r="K11" s="358"/>
      <c r="L11" s="358">
        <v>6</v>
      </c>
      <c r="M11" s="358">
        <v>4050</v>
      </c>
      <c r="N11" s="358">
        <v>12350</v>
      </c>
      <c r="O11" s="358" t="s">
        <v>480</v>
      </c>
      <c r="P11" s="358">
        <v>16217</v>
      </c>
      <c r="Q11" s="360" t="s">
        <v>428</v>
      </c>
      <c r="R11" s="388" t="s">
        <v>428</v>
      </c>
      <c r="S11" s="361" t="s">
        <v>428</v>
      </c>
      <c r="T11" s="362" t="s">
        <v>428</v>
      </c>
      <c r="U11" s="367" t="s">
        <v>505</v>
      </c>
      <c r="V11" s="367" t="s">
        <v>506</v>
      </c>
      <c r="W11" s="367" t="s">
        <v>428</v>
      </c>
      <c r="X11" s="367" t="s">
        <v>428</v>
      </c>
      <c r="Y11" s="367" t="s">
        <v>483</v>
      </c>
      <c r="Z11" s="367" t="s">
        <v>483</v>
      </c>
      <c r="AA11" s="367" t="s">
        <v>428</v>
      </c>
      <c r="AB11" s="368" t="s">
        <v>428</v>
      </c>
    </row>
    <row r="12" spans="1:28" ht="13.5" thickBot="1">
      <c r="A12" s="518" t="s">
        <v>507</v>
      </c>
      <c r="B12" s="519"/>
      <c r="C12" s="519"/>
      <c r="D12" s="519"/>
      <c r="E12" s="519"/>
      <c r="F12" s="519"/>
      <c r="G12" s="519"/>
      <c r="H12" s="519"/>
      <c r="I12" s="519"/>
      <c r="J12" s="519"/>
      <c r="K12" s="519"/>
      <c r="L12" s="519"/>
      <c r="M12" s="519"/>
      <c r="N12" s="519"/>
      <c r="O12" s="519"/>
      <c r="P12" s="519"/>
      <c r="Q12" s="519"/>
      <c r="R12" s="519"/>
      <c r="S12" s="519"/>
      <c r="T12" s="519"/>
      <c r="U12" s="519"/>
      <c r="V12" s="519"/>
      <c r="W12" s="519"/>
      <c r="X12" s="519"/>
      <c r="Y12" s="519"/>
      <c r="Z12" s="519"/>
      <c r="AA12" s="519"/>
      <c r="AB12" s="520"/>
    </row>
    <row r="13" spans="1:28" s="223" customFormat="1" ht="33" customHeight="1" thickBot="1">
      <c r="A13" s="233">
        <v>1</v>
      </c>
      <c r="B13" s="234" t="s">
        <v>508</v>
      </c>
      <c r="C13" s="235" t="s">
        <v>509</v>
      </c>
      <c r="D13" s="236" t="s">
        <v>510</v>
      </c>
      <c r="E13" s="236" t="s">
        <v>511</v>
      </c>
      <c r="F13" s="345" t="s">
        <v>512</v>
      </c>
      <c r="G13" s="235" t="s">
        <v>513</v>
      </c>
      <c r="H13" s="235">
        <v>1248</v>
      </c>
      <c r="I13" s="235">
        <v>2012</v>
      </c>
      <c r="J13" s="237" t="s">
        <v>514</v>
      </c>
      <c r="K13" s="238" t="s">
        <v>515</v>
      </c>
      <c r="L13" s="235">
        <v>2</v>
      </c>
      <c r="M13" s="239">
        <v>709</v>
      </c>
      <c r="N13" s="235">
        <v>2020</v>
      </c>
      <c r="O13" s="235" t="s">
        <v>480</v>
      </c>
      <c r="P13" s="240">
        <v>107116</v>
      </c>
      <c r="Q13" s="241" t="s">
        <v>516</v>
      </c>
      <c r="R13" s="389">
        <v>16800</v>
      </c>
      <c r="S13" s="242"/>
      <c r="T13" s="243"/>
      <c r="U13" s="244" t="s">
        <v>517</v>
      </c>
      <c r="V13" s="244" t="s">
        <v>518</v>
      </c>
      <c r="W13" s="244" t="s">
        <v>517</v>
      </c>
      <c r="X13" s="244" t="s">
        <v>518</v>
      </c>
      <c r="Y13" s="245" t="s">
        <v>519</v>
      </c>
      <c r="Z13" s="245" t="s">
        <v>519</v>
      </c>
      <c r="AA13" s="245" t="s">
        <v>519</v>
      </c>
      <c r="AB13" s="363" t="s">
        <v>519</v>
      </c>
    </row>
    <row r="14" spans="1:28" ht="21.75" customHeight="1">
      <c r="A14" s="209"/>
      <c r="B14" s="212"/>
      <c r="C14" s="209"/>
      <c r="D14" s="209"/>
      <c r="E14" s="210"/>
      <c r="F14" s="211"/>
      <c r="G14" s="209"/>
      <c r="H14" s="209"/>
      <c r="I14" s="209"/>
      <c r="J14" s="212"/>
      <c r="K14" s="209"/>
      <c r="L14" s="212"/>
      <c r="M14" s="209"/>
      <c r="N14" s="209"/>
      <c r="O14" s="209"/>
      <c r="P14" s="209"/>
      <c r="Q14" s="209"/>
      <c r="R14" s="84"/>
      <c r="S14" s="209"/>
      <c r="T14" s="209"/>
      <c r="U14" s="209"/>
      <c r="V14" s="209"/>
      <c r="W14" s="209"/>
      <c r="X14" s="209"/>
      <c r="Y14" s="213"/>
      <c r="Z14" s="213"/>
      <c r="AA14" s="213"/>
      <c r="AB14" s="213"/>
    </row>
    <row r="15" spans="1:28" ht="21.75" customHeight="1">
      <c r="A15" s="246"/>
      <c r="B15" s="211"/>
      <c r="C15" s="209"/>
      <c r="D15" s="209"/>
      <c r="E15" s="210"/>
      <c r="F15" s="211"/>
      <c r="G15" s="209"/>
      <c r="H15" s="209"/>
      <c r="I15" s="209"/>
      <c r="J15" s="212"/>
      <c r="K15" s="209"/>
      <c r="L15" s="212"/>
      <c r="M15" s="209"/>
      <c r="N15" s="209"/>
      <c r="O15" s="209"/>
      <c r="P15" s="209"/>
      <c r="Q15" s="209"/>
      <c r="R15" s="84"/>
      <c r="S15" s="209"/>
      <c r="T15" s="209"/>
      <c r="U15" s="209"/>
      <c r="V15" s="209"/>
      <c r="W15" s="209"/>
      <c r="X15" s="209"/>
      <c r="Y15" s="213"/>
      <c r="Z15" s="213"/>
      <c r="AA15" s="213"/>
      <c r="AB15" s="213"/>
    </row>
  </sheetData>
  <mergeCells count="26">
    <mergeCell ref="J1:K1"/>
    <mergeCell ref="A2:K2"/>
    <mergeCell ref="A3:A5"/>
    <mergeCell ref="B3:B5"/>
    <mergeCell ref="C3:C5"/>
    <mergeCell ref="D3:D5"/>
    <mergeCell ref="E3:E5"/>
    <mergeCell ref="F3:F5"/>
    <mergeCell ref="G3:G5"/>
    <mergeCell ref="H3:H5"/>
    <mergeCell ref="A6:AB6"/>
    <mergeCell ref="A12:AB12"/>
    <mergeCell ref="N3:N5"/>
    <mergeCell ref="O3:O5"/>
    <mergeCell ref="P3:P5"/>
    <mergeCell ref="Q3:Q5"/>
    <mergeCell ref="R3:R5"/>
    <mergeCell ref="S3:T4"/>
    <mergeCell ref="I3:I5"/>
    <mergeCell ref="J3:J5"/>
    <mergeCell ref="K3:K5"/>
    <mergeCell ref="L3:L5"/>
    <mergeCell ref="M3:M5"/>
    <mergeCell ref="U3:V4"/>
    <mergeCell ref="W3:X4"/>
    <mergeCell ref="Y3:AB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18"/>
  <sheetViews>
    <sheetView topLeftCell="A4" zoomScaleNormal="100" zoomScaleSheetLayoutView="90" workbookViewId="0">
      <selection activeCell="I8" sqref="I8"/>
    </sheetView>
  </sheetViews>
  <sheetFormatPr defaultRowHeight="12.75"/>
  <cols>
    <col min="1" max="1" width="4.140625" style="10" customWidth="1"/>
    <col min="2" max="2" width="53.28515625" customWidth="1"/>
    <col min="3" max="3" width="41.42578125" customWidth="1"/>
    <col min="4" max="4" width="13.140625" customWidth="1"/>
  </cols>
  <sheetData>
    <row r="1" spans="1:5" ht="15" customHeight="1">
      <c r="B1" s="2" t="s">
        <v>130</v>
      </c>
      <c r="C1" s="5"/>
    </row>
    <row r="2" spans="1:5">
      <c r="B2" s="2"/>
    </row>
    <row r="3" spans="1:5" ht="69" customHeight="1">
      <c r="A3" s="548" t="s">
        <v>44</v>
      </c>
      <c r="B3" s="548"/>
      <c r="C3" s="548"/>
      <c r="D3" s="7"/>
    </row>
    <row r="4" spans="1:5" ht="9" customHeight="1">
      <c r="A4" s="73"/>
      <c r="B4" s="6"/>
      <c r="C4" s="6"/>
      <c r="D4" s="7"/>
    </row>
    <row r="5" spans="1:5" ht="13.5" thickBot="1"/>
    <row r="6" spans="1:5" ht="30.75" customHeight="1" thickBot="1">
      <c r="A6" s="94" t="s">
        <v>8</v>
      </c>
      <c r="B6" s="95" t="s">
        <v>12</v>
      </c>
      <c r="C6" s="96" t="s">
        <v>13</v>
      </c>
    </row>
    <row r="7" spans="1:5" ht="17.25" customHeight="1" thickBot="1">
      <c r="A7" s="545" t="s">
        <v>96</v>
      </c>
      <c r="B7" s="546"/>
      <c r="C7" s="547"/>
    </row>
    <row r="8" spans="1:5" ht="18" customHeight="1" thickBot="1">
      <c r="A8" s="109">
        <v>1</v>
      </c>
      <c r="B8" s="110" t="s">
        <v>53</v>
      </c>
      <c r="C8" s="111" t="s">
        <v>54</v>
      </c>
    </row>
    <row r="9" spans="1:5" ht="17.25" customHeight="1" thickBot="1">
      <c r="A9" s="545" t="s">
        <v>88</v>
      </c>
      <c r="B9" s="546"/>
      <c r="C9" s="547"/>
    </row>
    <row r="10" spans="1:5" ht="59.25" customHeight="1">
      <c r="A10" s="106">
        <v>1</v>
      </c>
      <c r="B10" s="107" t="s">
        <v>521</v>
      </c>
      <c r="C10" s="108" t="s">
        <v>522</v>
      </c>
    </row>
    <row r="11" spans="1:5" ht="44.25" customHeight="1" thickBot="1">
      <c r="A11" s="100">
        <v>2</v>
      </c>
      <c r="B11" s="101" t="s">
        <v>523</v>
      </c>
      <c r="C11" s="102" t="s">
        <v>524</v>
      </c>
      <c r="D11" s="136" t="s">
        <v>91</v>
      </c>
      <c r="E11" s="17"/>
    </row>
    <row r="12" spans="1:5" ht="17.25" customHeight="1" thickBot="1">
      <c r="A12" s="545" t="s">
        <v>89</v>
      </c>
      <c r="B12" s="546"/>
      <c r="C12" s="547"/>
    </row>
    <row r="13" spans="1:5" ht="18" customHeight="1">
      <c r="A13" s="103">
        <v>1</v>
      </c>
      <c r="B13" s="104" t="s">
        <v>72</v>
      </c>
      <c r="C13" s="105" t="s">
        <v>74</v>
      </c>
    </row>
    <row r="14" spans="1:5" ht="18" customHeight="1">
      <c r="A14" s="47">
        <v>2</v>
      </c>
      <c r="B14" s="18" t="s">
        <v>73</v>
      </c>
      <c r="C14" s="48" t="s">
        <v>75</v>
      </c>
    </row>
    <row r="15" spans="1:5" ht="18" customHeight="1" thickBot="1">
      <c r="A15" s="47">
        <v>3</v>
      </c>
      <c r="B15" s="19" t="s">
        <v>76</v>
      </c>
      <c r="C15" s="49" t="s">
        <v>77</v>
      </c>
    </row>
    <row r="16" spans="1:5" ht="13.5" thickBot="1">
      <c r="A16" s="545" t="s">
        <v>133</v>
      </c>
      <c r="B16" s="546"/>
      <c r="C16" s="547"/>
    </row>
    <row r="17" spans="1:3" ht="26.25" thickBot="1">
      <c r="A17" s="97">
        <v>1</v>
      </c>
      <c r="B17" s="98" t="s">
        <v>95</v>
      </c>
      <c r="C17" s="99" t="s">
        <v>105</v>
      </c>
    </row>
    <row r="18" spans="1:3">
      <c r="B18" s="17"/>
      <c r="C18" s="17"/>
    </row>
  </sheetData>
  <mergeCells count="5">
    <mergeCell ref="A16:C16"/>
    <mergeCell ref="A3:C3"/>
    <mergeCell ref="A7:C7"/>
    <mergeCell ref="A9:C9"/>
    <mergeCell ref="A12:C12"/>
  </mergeCells>
  <phoneticPr fontId="9" type="noConversion"/>
  <pageMargins left="0.74803149606299213" right="0.74803149606299213" top="0.98425196850393704" bottom="0.98425196850393704" header="0.51181102362204722" footer="0.51181102362204722"/>
  <pageSetup paperSize="9" scale="8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B87A8-75E4-4574-A46F-0E1C17BB2B9B}">
  <dimension ref="A1:F31"/>
  <sheetViews>
    <sheetView topLeftCell="A4" workbookViewId="0">
      <selection activeCell="F9" sqref="F9"/>
    </sheetView>
  </sheetViews>
  <sheetFormatPr defaultRowHeight="12.75"/>
  <cols>
    <col min="1" max="1" width="33.28515625" style="89" customWidth="1"/>
    <col min="2" max="2" width="13.7109375" style="89" customWidth="1"/>
    <col min="3" max="3" width="58.7109375" style="74" customWidth="1"/>
    <col min="4" max="4" width="12.140625" style="249" customWidth="1"/>
    <col min="5" max="5" width="14.7109375" style="249" customWidth="1"/>
    <col min="6" max="6" width="11" style="74" bestFit="1" customWidth="1"/>
    <col min="7" max="256" width="8.85546875" style="74"/>
    <col min="257" max="257" width="25.42578125" style="74" customWidth="1"/>
    <col min="258" max="258" width="13.7109375" style="74" customWidth="1"/>
    <col min="259" max="259" width="58.7109375" style="74" customWidth="1"/>
    <col min="260" max="260" width="10.28515625" style="74" customWidth="1"/>
    <col min="261" max="261" width="14.7109375" style="74" customWidth="1"/>
    <col min="262" max="262" width="11" style="74" bestFit="1" customWidth="1"/>
    <col min="263" max="512" width="8.85546875" style="74"/>
    <col min="513" max="513" width="25.42578125" style="74" customWidth="1"/>
    <col min="514" max="514" width="13.7109375" style="74" customWidth="1"/>
    <col min="515" max="515" width="58.7109375" style="74" customWidth="1"/>
    <col min="516" max="516" width="10.28515625" style="74" customWidth="1"/>
    <col min="517" max="517" width="14.7109375" style="74" customWidth="1"/>
    <col min="518" max="518" width="11" style="74" bestFit="1" customWidth="1"/>
    <col min="519" max="768" width="8.85546875" style="74"/>
    <col min="769" max="769" width="25.42578125" style="74" customWidth="1"/>
    <col min="770" max="770" width="13.7109375" style="74" customWidth="1"/>
    <col min="771" max="771" width="58.7109375" style="74" customWidth="1"/>
    <col min="772" max="772" width="10.28515625" style="74" customWidth="1"/>
    <col min="773" max="773" width="14.7109375" style="74" customWidth="1"/>
    <col min="774" max="774" width="11" style="74" bestFit="1" customWidth="1"/>
    <col min="775" max="1024" width="8.85546875" style="74"/>
    <col min="1025" max="1025" width="25.42578125" style="74" customWidth="1"/>
    <col min="1026" max="1026" width="13.7109375" style="74" customWidth="1"/>
    <col min="1027" max="1027" width="58.7109375" style="74" customWidth="1"/>
    <col min="1028" max="1028" width="10.28515625" style="74" customWidth="1"/>
    <col min="1029" max="1029" width="14.7109375" style="74" customWidth="1"/>
    <col min="1030" max="1030" width="11" style="74" bestFit="1" customWidth="1"/>
    <col min="1031" max="1280" width="8.85546875" style="74"/>
    <col min="1281" max="1281" width="25.42578125" style="74" customWidth="1"/>
    <col min="1282" max="1282" width="13.7109375" style="74" customWidth="1"/>
    <col min="1283" max="1283" width="58.7109375" style="74" customWidth="1"/>
    <col min="1284" max="1284" width="10.28515625" style="74" customWidth="1"/>
    <col min="1285" max="1285" width="14.7109375" style="74" customWidth="1"/>
    <col min="1286" max="1286" width="11" style="74" bestFit="1" customWidth="1"/>
    <col min="1287" max="1536" width="8.85546875" style="74"/>
    <col min="1537" max="1537" width="25.42578125" style="74" customWidth="1"/>
    <col min="1538" max="1538" width="13.7109375" style="74" customWidth="1"/>
    <col min="1539" max="1539" width="58.7109375" style="74" customWidth="1"/>
    <col min="1540" max="1540" width="10.28515625" style="74" customWidth="1"/>
    <col min="1541" max="1541" width="14.7109375" style="74" customWidth="1"/>
    <col min="1542" max="1542" width="11" style="74" bestFit="1" customWidth="1"/>
    <col min="1543" max="1792" width="8.85546875" style="74"/>
    <col min="1793" max="1793" width="25.42578125" style="74" customWidth="1"/>
    <col min="1794" max="1794" width="13.7109375" style="74" customWidth="1"/>
    <col min="1795" max="1795" width="58.7109375" style="74" customWidth="1"/>
    <col min="1796" max="1796" width="10.28515625" style="74" customWidth="1"/>
    <col min="1797" max="1797" width="14.7109375" style="74" customWidth="1"/>
    <col min="1798" max="1798" width="11" style="74" bestFit="1" customWidth="1"/>
    <col min="1799" max="2048" width="8.85546875" style="74"/>
    <col min="2049" max="2049" width="25.42578125" style="74" customWidth="1"/>
    <col min="2050" max="2050" width="13.7109375" style="74" customWidth="1"/>
    <col min="2051" max="2051" width="58.7109375" style="74" customWidth="1"/>
    <col min="2052" max="2052" width="10.28515625" style="74" customWidth="1"/>
    <col min="2053" max="2053" width="14.7109375" style="74" customWidth="1"/>
    <col min="2054" max="2054" width="11" style="74" bestFit="1" customWidth="1"/>
    <col min="2055" max="2304" width="8.85546875" style="74"/>
    <col min="2305" max="2305" width="25.42578125" style="74" customWidth="1"/>
    <col min="2306" max="2306" width="13.7109375" style="74" customWidth="1"/>
    <col min="2307" max="2307" width="58.7109375" style="74" customWidth="1"/>
    <col min="2308" max="2308" width="10.28515625" style="74" customWidth="1"/>
    <col min="2309" max="2309" width="14.7109375" style="74" customWidth="1"/>
    <col min="2310" max="2310" width="11" style="74" bestFit="1" customWidth="1"/>
    <col min="2311" max="2560" width="8.85546875" style="74"/>
    <col min="2561" max="2561" width="25.42578125" style="74" customWidth="1"/>
    <col min="2562" max="2562" width="13.7109375" style="74" customWidth="1"/>
    <col min="2563" max="2563" width="58.7109375" style="74" customWidth="1"/>
    <col min="2564" max="2564" width="10.28515625" style="74" customWidth="1"/>
    <col min="2565" max="2565" width="14.7109375" style="74" customWidth="1"/>
    <col min="2566" max="2566" width="11" style="74" bestFit="1" customWidth="1"/>
    <col min="2567" max="2816" width="8.85546875" style="74"/>
    <col min="2817" max="2817" width="25.42578125" style="74" customWidth="1"/>
    <col min="2818" max="2818" width="13.7109375" style="74" customWidth="1"/>
    <col min="2819" max="2819" width="58.7109375" style="74" customWidth="1"/>
    <col min="2820" max="2820" width="10.28515625" style="74" customWidth="1"/>
    <col min="2821" max="2821" width="14.7109375" style="74" customWidth="1"/>
    <col min="2822" max="2822" width="11" style="74" bestFit="1" customWidth="1"/>
    <col min="2823" max="3072" width="8.85546875" style="74"/>
    <col min="3073" max="3073" width="25.42578125" style="74" customWidth="1"/>
    <col min="3074" max="3074" width="13.7109375" style="74" customWidth="1"/>
    <col min="3075" max="3075" width="58.7109375" style="74" customWidth="1"/>
    <col min="3076" max="3076" width="10.28515625" style="74" customWidth="1"/>
    <col min="3077" max="3077" width="14.7109375" style="74" customWidth="1"/>
    <col min="3078" max="3078" width="11" style="74" bestFit="1" customWidth="1"/>
    <col min="3079" max="3328" width="8.85546875" style="74"/>
    <col min="3329" max="3329" width="25.42578125" style="74" customWidth="1"/>
    <col min="3330" max="3330" width="13.7109375" style="74" customWidth="1"/>
    <col min="3331" max="3331" width="58.7109375" style="74" customWidth="1"/>
    <col min="3332" max="3332" width="10.28515625" style="74" customWidth="1"/>
    <col min="3333" max="3333" width="14.7109375" style="74" customWidth="1"/>
    <col min="3334" max="3334" width="11" style="74" bestFit="1" customWidth="1"/>
    <col min="3335" max="3584" width="8.85546875" style="74"/>
    <col min="3585" max="3585" width="25.42578125" style="74" customWidth="1"/>
    <col min="3586" max="3586" width="13.7109375" style="74" customWidth="1"/>
    <col min="3587" max="3587" width="58.7109375" style="74" customWidth="1"/>
    <col min="3588" max="3588" width="10.28515625" style="74" customWidth="1"/>
    <col min="3589" max="3589" width="14.7109375" style="74" customWidth="1"/>
    <col min="3590" max="3590" width="11" style="74" bestFit="1" customWidth="1"/>
    <col min="3591" max="3840" width="8.85546875" style="74"/>
    <col min="3841" max="3841" width="25.42578125" style="74" customWidth="1"/>
    <col min="3842" max="3842" width="13.7109375" style="74" customWidth="1"/>
    <col min="3843" max="3843" width="58.7109375" style="74" customWidth="1"/>
    <col min="3844" max="3844" width="10.28515625" style="74" customWidth="1"/>
    <col min="3845" max="3845" width="14.7109375" style="74" customWidth="1"/>
    <col min="3846" max="3846" width="11" style="74" bestFit="1" customWidth="1"/>
    <col min="3847" max="4096" width="8.85546875" style="74"/>
    <col min="4097" max="4097" width="25.42578125" style="74" customWidth="1"/>
    <col min="4098" max="4098" width="13.7109375" style="74" customWidth="1"/>
    <col min="4099" max="4099" width="58.7109375" style="74" customWidth="1"/>
    <col min="4100" max="4100" width="10.28515625" style="74" customWidth="1"/>
    <col min="4101" max="4101" width="14.7109375" style="74" customWidth="1"/>
    <col min="4102" max="4102" width="11" style="74" bestFit="1" customWidth="1"/>
    <col min="4103" max="4352" width="8.85546875" style="74"/>
    <col min="4353" max="4353" width="25.42578125" style="74" customWidth="1"/>
    <col min="4354" max="4354" width="13.7109375" style="74" customWidth="1"/>
    <col min="4355" max="4355" width="58.7109375" style="74" customWidth="1"/>
    <col min="4356" max="4356" width="10.28515625" style="74" customWidth="1"/>
    <col min="4357" max="4357" width="14.7109375" style="74" customWidth="1"/>
    <col min="4358" max="4358" width="11" style="74" bestFit="1" customWidth="1"/>
    <col min="4359" max="4608" width="8.85546875" style="74"/>
    <col min="4609" max="4609" width="25.42578125" style="74" customWidth="1"/>
    <col min="4610" max="4610" width="13.7109375" style="74" customWidth="1"/>
    <col min="4611" max="4611" width="58.7109375" style="74" customWidth="1"/>
    <col min="4612" max="4612" width="10.28515625" style="74" customWidth="1"/>
    <col min="4613" max="4613" width="14.7109375" style="74" customWidth="1"/>
    <col min="4614" max="4614" width="11" style="74" bestFit="1" customWidth="1"/>
    <col min="4615" max="4864" width="8.85546875" style="74"/>
    <col min="4865" max="4865" width="25.42578125" style="74" customWidth="1"/>
    <col min="4866" max="4866" width="13.7109375" style="74" customWidth="1"/>
    <col min="4867" max="4867" width="58.7109375" style="74" customWidth="1"/>
    <col min="4868" max="4868" width="10.28515625" style="74" customWidth="1"/>
    <col min="4869" max="4869" width="14.7109375" style="74" customWidth="1"/>
    <col min="4870" max="4870" width="11" style="74" bestFit="1" customWidth="1"/>
    <col min="4871" max="5120" width="8.85546875" style="74"/>
    <col min="5121" max="5121" width="25.42578125" style="74" customWidth="1"/>
    <col min="5122" max="5122" width="13.7109375" style="74" customWidth="1"/>
    <col min="5123" max="5123" width="58.7109375" style="74" customWidth="1"/>
    <col min="5124" max="5124" width="10.28515625" style="74" customWidth="1"/>
    <col min="5125" max="5125" width="14.7109375" style="74" customWidth="1"/>
    <col min="5126" max="5126" width="11" style="74" bestFit="1" customWidth="1"/>
    <col min="5127" max="5376" width="8.85546875" style="74"/>
    <col min="5377" max="5377" width="25.42578125" style="74" customWidth="1"/>
    <col min="5378" max="5378" width="13.7109375" style="74" customWidth="1"/>
    <col min="5379" max="5379" width="58.7109375" style="74" customWidth="1"/>
    <col min="5380" max="5380" width="10.28515625" style="74" customWidth="1"/>
    <col min="5381" max="5381" width="14.7109375" style="74" customWidth="1"/>
    <col min="5382" max="5382" width="11" style="74" bestFit="1" customWidth="1"/>
    <col min="5383" max="5632" width="8.85546875" style="74"/>
    <col min="5633" max="5633" width="25.42578125" style="74" customWidth="1"/>
    <col min="5634" max="5634" width="13.7109375" style="74" customWidth="1"/>
    <col min="5635" max="5635" width="58.7109375" style="74" customWidth="1"/>
    <col min="5636" max="5636" width="10.28515625" style="74" customWidth="1"/>
    <col min="5637" max="5637" width="14.7109375" style="74" customWidth="1"/>
    <col min="5638" max="5638" width="11" style="74" bestFit="1" customWidth="1"/>
    <col min="5639" max="5888" width="8.85546875" style="74"/>
    <col min="5889" max="5889" width="25.42578125" style="74" customWidth="1"/>
    <col min="5890" max="5890" width="13.7109375" style="74" customWidth="1"/>
    <col min="5891" max="5891" width="58.7109375" style="74" customWidth="1"/>
    <col min="5892" max="5892" width="10.28515625" style="74" customWidth="1"/>
    <col min="5893" max="5893" width="14.7109375" style="74" customWidth="1"/>
    <col min="5894" max="5894" width="11" style="74" bestFit="1" customWidth="1"/>
    <col min="5895" max="6144" width="8.85546875" style="74"/>
    <col min="6145" max="6145" width="25.42578125" style="74" customWidth="1"/>
    <col min="6146" max="6146" width="13.7109375" style="74" customWidth="1"/>
    <col min="6147" max="6147" width="58.7109375" style="74" customWidth="1"/>
    <col min="6148" max="6148" width="10.28515625" style="74" customWidth="1"/>
    <col min="6149" max="6149" width="14.7109375" style="74" customWidth="1"/>
    <col min="6150" max="6150" width="11" style="74" bestFit="1" customWidth="1"/>
    <col min="6151" max="6400" width="8.85546875" style="74"/>
    <col min="6401" max="6401" width="25.42578125" style="74" customWidth="1"/>
    <col min="6402" max="6402" width="13.7109375" style="74" customWidth="1"/>
    <col min="6403" max="6403" width="58.7109375" style="74" customWidth="1"/>
    <col min="6404" max="6404" width="10.28515625" style="74" customWidth="1"/>
    <col min="6405" max="6405" width="14.7109375" style="74" customWidth="1"/>
    <col min="6406" max="6406" width="11" style="74" bestFit="1" customWidth="1"/>
    <col min="6407" max="6656" width="8.85546875" style="74"/>
    <col min="6657" max="6657" width="25.42578125" style="74" customWidth="1"/>
    <col min="6658" max="6658" width="13.7109375" style="74" customWidth="1"/>
    <col min="6659" max="6659" width="58.7109375" style="74" customWidth="1"/>
    <col min="6660" max="6660" width="10.28515625" style="74" customWidth="1"/>
    <col min="6661" max="6661" width="14.7109375" style="74" customWidth="1"/>
    <col min="6662" max="6662" width="11" style="74" bestFit="1" customWidth="1"/>
    <col min="6663" max="6912" width="8.85546875" style="74"/>
    <col min="6913" max="6913" width="25.42578125" style="74" customWidth="1"/>
    <col min="6914" max="6914" width="13.7109375" style="74" customWidth="1"/>
    <col min="6915" max="6915" width="58.7109375" style="74" customWidth="1"/>
    <col min="6916" max="6916" width="10.28515625" style="74" customWidth="1"/>
    <col min="6917" max="6917" width="14.7109375" style="74" customWidth="1"/>
    <col min="6918" max="6918" width="11" style="74" bestFit="1" customWidth="1"/>
    <col min="6919" max="7168" width="8.85546875" style="74"/>
    <col min="7169" max="7169" width="25.42578125" style="74" customWidth="1"/>
    <col min="7170" max="7170" width="13.7109375" style="74" customWidth="1"/>
    <col min="7171" max="7171" width="58.7109375" style="74" customWidth="1"/>
    <col min="7172" max="7172" width="10.28515625" style="74" customWidth="1"/>
    <col min="7173" max="7173" width="14.7109375" style="74" customWidth="1"/>
    <col min="7174" max="7174" width="11" style="74" bestFit="1" customWidth="1"/>
    <col min="7175" max="7424" width="8.85546875" style="74"/>
    <col min="7425" max="7425" width="25.42578125" style="74" customWidth="1"/>
    <col min="7426" max="7426" width="13.7109375" style="74" customWidth="1"/>
    <col min="7427" max="7427" width="58.7109375" style="74" customWidth="1"/>
    <col min="7428" max="7428" width="10.28515625" style="74" customWidth="1"/>
    <col min="7429" max="7429" width="14.7109375" style="74" customWidth="1"/>
    <col min="7430" max="7430" width="11" style="74" bestFit="1" customWidth="1"/>
    <col min="7431" max="7680" width="8.85546875" style="74"/>
    <col min="7681" max="7681" width="25.42578125" style="74" customWidth="1"/>
    <col min="7682" max="7682" width="13.7109375" style="74" customWidth="1"/>
    <col min="7683" max="7683" width="58.7109375" style="74" customWidth="1"/>
    <col min="7684" max="7684" width="10.28515625" style="74" customWidth="1"/>
    <col min="7685" max="7685" width="14.7109375" style="74" customWidth="1"/>
    <col min="7686" max="7686" width="11" style="74" bestFit="1" customWidth="1"/>
    <col min="7687" max="7936" width="8.85546875" style="74"/>
    <col min="7937" max="7937" width="25.42578125" style="74" customWidth="1"/>
    <col min="7938" max="7938" width="13.7109375" style="74" customWidth="1"/>
    <col min="7939" max="7939" width="58.7109375" style="74" customWidth="1"/>
    <col min="7940" max="7940" width="10.28515625" style="74" customWidth="1"/>
    <col min="7941" max="7941" width="14.7109375" style="74" customWidth="1"/>
    <col min="7942" max="7942" width="11" style="74" bestFit="1" customWidth="1"/>
    <col min="7943" max="8192" width="8.85546875" style="74"/>
    <col min="8193" max="8193" width="25.42578125" style="74" customWidth="1"/>
    <col min="8194" max="8194" width="13.7109375" style="74" customWidth="1"/>
    <col min="8195" max="8195" width="58.7109375" style="74" customWidth="1"/>
    <col min="8196" max="8196" width="10.28515625" style="74" customWidth="1"/>
    <col min="8197" max="8197" width="14.7109375" style="74" customWidth="1"/>
    <col min="8198" max="8198" width="11" style="74" bestFit="1" customWidth="1"/>
    <col min="8199" max="8448" width="8.85546875" style="74"/>
    <col min="8449" max="8449" width="25.42578125" style="74" customWidth="1"/>
    <col min="8450" max="8450" width="13.7109375" style="74" customWidth="1"/>
    <col min="8451" max="8451" width="58.7109375" style="74" customWidth="1"/>
    <col min="8452" max="8452" width="10.28515625" style="74" customWidth="1"/>
    <col min="8453" max="8453" width="14.7109375" style="74" customWidth="1"/>
    <col min="8454" max="8454" width="11" style="74" bestFit="1" customWidth="1"/>
    <col min="8455" max="8704" width="8.85546875" style="74"/>
    <col min="8705" max="8705" width="25.42578125" style="74" customWidth="1"/>
    <col min="8706" max="8706" width="13.7109375" style="74" customWidth="1"/>
    <col min="8707" max="8707" width="58.7109375" style="74" customWidth="1"/>
    <col min="8708" max="8708" width="10.28515625" style="74" customWidth="1"/>
    <col min="8709" max="8709" width="14.7109375" style="74" customWidth="1"/>
    <col min="8710" max="8710" width="11" style="74" bestFit="1" customWidth="1"/>
    <col min="8711" max="8960" width="8.85546875" style="74"/>
    <col min="8961" max="8961" width="25.42578125" style="74" customWidth="1"/>
    <col min="8962" max="8962" width="13.7109375" style="74" customWidth="1"/>
    <col min="8963" max="8963" width="58.7109375" style="74" customWidth="1"/>
    <col min="8964" max="8964" width="10.28515625" style="74" customWidth="1"/>
    <col min="8965" max="8965" width="14.7109375" style="74" customWidth="1"/>
    <col min="8966" max="8966" width="11" style="74" bestFit="1" customWidth="1"/>
    <col min="8967" max="9216" width="8.85546875" style="74"/>
    <col min="9217" max="9217" width="25.42578125" style="74" customWidth="1"/>
    <col min="9218" max="9218" width="13.7109375" style="74" customWidth="1"/>
    <col min="9219" max="9219" width="58.7109375" style="74" customWidth="1"/>
    <col min="9220" max="9220" width="10.28515625" style="74" customWidth="1"/>
    <col min="9221" max="9221" width="14.7109375" style="74" customWidth="1"/>
    <col min="9222" max="9222" width="11" style="74" bestFit="1" customWidth="1"/>
    <col min="9223" max="9472" width="8.85546875" style="74"/>
    <col min="9473" max="9473" width="25.42578125" style="74" customWidth="1"/>
    <col min="9474" max="9474" width="13.7109375" style="74" customWidth="1"/>
    <col min="9475" max="9475" width="58.7109375" style="74" customWidth="1"/>
    <col min="9476" max="9476" width="10.28515625" style="74" customWidth="1"/>
    <col min="9477" max="9477" width="14.7109375" style="74" customWidth="1"/>
    <col min="9478" max="9478" width="11" style="74" bestFit="1" customWidth="1"/>
    <col min="9479" max="9728" width="8.85546875" style="74"/>
    <col min="9729" max="9729" width="25.42578125" style="74" customWidth="1"/>
    <col min="9730" max="9730" width="13.7109375" style="74" customWidth="1"/>
    <col min="9731" max="9731" width="58.7109375" style="74" customWidth="1"/>
    <col min="9732" max="9732" width="10.28515625" style="74" customWidth="1"/>
    <col min="9733" max="9733" width="14.7109375" style="74" customWidth="1"/>
    <col min="9734" max="9734" width="11" style="74" bestFit="1" customWidth="1"/>
    <col min="9735" max="9984" width="8.85546875" style="74"/>
    <col min="9985" max="9985" width="25.42578125" style="74" customWidth="1"/>
    <col min="9986" max="9986" width="13.7109375" style="74" customWidth="1"/>
    <col min="9987" max="9987" width="58.7109375" style="74" customWidth="1"/>
    <col min="9988" max="9988" width="10.28515625" style="74" customWidth="1"/>
    <col min="9989" max="9989" width="14.7109375" style="74" customWidth="1"/>
    <col min="9990" max="9990" width="11" style="74" bestFit="1" customWidth="1"/>
    <col min="9991" max="10240" width="8.85546875" style="74"/>
    <col min="10241" max="10241" width="25.42578125" style="74" customWidth="1"/>
    <col min="10242" max="10242" width="13.7109375" style="74" customWidth="1"/>
    <col min="10243" max="10243" width="58.7109375" style="74" customWidth="1"/>
    <col min="10244" max="10244" width="10.28515625" style="74" customWidth="1"/>
    <col min="10245" max="10245" width="14.7109375" style="74" customWidth="1"/>
    <col min="10246" max="10246" width="11" style="74" bestFit="1" customWidth="1"/>
    <col min="10247" max="10496" width="8.85546875" style="74"/>
    <col min="10497" max="10497" width="25.42578125" style="74" customWidth="1"/>
    <col min="10498" max="10498" width="13.7109375" style="74" customWidth="1"/>
    <col min="10499" max="10499" width="58.7109375" style="74" customWidth="1"/>
    <col min="10500" max="10500" width="10.28515625" style="74" customWidth="1"/>
    <col min="10501" max="10501" width="14.7109375" style="74" customWidth="1"/>
    <col min="10502" max="10502" width="11" style="74" bestFit="1" customWidth="1"/>
    <col min="10503" max="10752" width="8.85546875" style="74"/>
    <col min="10753" max="10753" width="25.42578125" style="74" customWidth="1"/>
    <col min="10754" max="10754" width="13.7109375" style="74" customWidth="1"/>
    <col min="10755" max="10755" width="58.7109375" style="74" customWidth="1"/>
    <col min="10756" max="10756" width="10.28515625" style="74" customWidth="1"/>
    <col min="10757" max="10757" width="14.7109375" style="74" customWidth="1"/>
    <col min="10758" max="10758" width="11" style="74" bestFit="1" customWidth="1"/>
    <col min="10759" max="11008" width="8.85546875" style="74"/>
    <col min="11009" max="11009" width="25.42578125" style="74" customWidth="1"/>
    <col min="11010" max="11010" width="13.7109375" style="74" customWidth="1"/>
    <col min="11011" max="11011" width="58.7109375" style="74" customWidth="1"/>
    <col min="11012" max="11012" width="10.28515625" style="74" customWidth="1"/>
    <col min="11013" max="11013" width="14.7109375" style="74" customWidth="1"/>
    <col min="11014" max="11014" width="11" style="74" bestFit="1" customWidth="1"/>
    <col min="11015" max="11264" width="8.85546875" style="74"/>
    <col min="11265" max="11265" width="25.42578125" style="74" customWidth="1"/>
    <col min="11266" max="11266" width="13.7109375" style="74" customWidth="1"/>
    <col min="11267" max="11267" width="58.7109375" style="74" customWidth="1"/>
    <col min="11268" max="11268" width="10.28515625" style="74" customWidth="1"/>
    <col min="11269" max="11269" width="14.7109375" style="74" customWidth="1"/>
    <col min="11270" max="11270" width="11" style="74" bestFit="1" customWidth="1"/>
    <col min="11271" max="11520" width="8.85546875" style="74"/>
    <col min="11521" max="11521" width="25.42578125" style="74" customWidth="1"/>
    <col min="11522" max="11522" width="13.7109375" style="74" customWidth="1"/>
    <col min="11523" max="11523" width="58.7109375" style="74" customWidth="1"/>
    <col min="11524" max="11524" width="10.28515625" style="74" customWidth="1"/>
    <col min="11525" max="11525" width="14.7109375" style="74" customWidth="1"/>
    <col min="11526" max="11526" width="11" style="74" bestFit="1" customWidth="1"/>
    <col min="11527" max="11776" width="8.85546875" style="74"/>
    <col min="11777" max="11777" width="25.42578125" style="74" customWidth="1"/>
    <col min="11778" max="11778" width="13.7109375" style="74" customWidth="1"/>
    <col min="11779" max="11779" width="58.7109375" style="74" customWidth="1"/>
    <col min="11780" max="11780" width="10.28515625" style="74" customWidth="1"/>
    <col min="11781" max="11781" width="14.7109375" style="74" customWidth="1"/>
    <col min="11782" max="11782" width="11" style="74" bestFit="1" customWidth="1"/>
    <col min="11783" max="12032" width="8.85546875" style="74"/>
    <col min="12033" max="12033" width="25.42578125" style="74" customWidth="1"/>
    <col min="12034" max="12034" width="13.7109375" style="74" customWidth="1"/>
    <col min="12035" max="12035" width="58.7109375" style="74" customWidth="1"/>
    <col min="12036" max="12036" width="10.28515625" style="74" customWidth="1"/>
    <col min="12037" max="12037" width="14.7109375" style="74" customWidth="1"/>
    <col min="12038" max="12038" width="11" style="74" bestFit="1" customWidth="1"/>
    <col min="12039" max="12288" width="8.85546875" style="74"/>
    <col min="12289" max="12289" width="25.42578125" style="74" customWidth="1"/>
    <col min="12290" max="12290" width="13.7109375" style="74" customWidth="1"/>
    <col min="12291" max="12291" width="58.7109375" style="74" customWidth="1"/>
    <col min="12292" max="12292" width="10.28515625" style="74" customWidth="1"/>
    <col min="12293" max="12293" width="14.7109375" style="74" customWidth="1"/>
    <col min="12294" max="12294" width="11" style="74" bestFit="1" customWidth="1"/>
    <col min="12295" max="12544" width="8.85546875" style="74"/>
    <col min="12545" max="12545" width="25.42578125" style="74" customWidth="1"/>
    <col min="12546" max="12546" width="13.7109375" style="74" customWidth="1"/>
    <col min="12547" max="12547" width="58.7109375" style="74" customWidth="1"/>
    <col min="12548" max="12548" width="10.28515625" style="74" customWidth="1"/>
    <col min="12549" max="12549" width="14.7109375" style="74" customWidth="1"/>
    <col min="12550" max="12550" width="11" style="74" bestFit="1" customWidth="1"/>
    <col min="12551" max="12800" width="8.85546875" style="74"/>
    <col min="12801" max="12801" width="25.42578125" style="74" customWidth="1"/>
    <col min="12802" max="12802" width="13.7109375" style="74" customWidth="1"/>
    <col min="12803" max="12803" width="58.7109375" style="74" customWidth="1"/>
    <col min="12804" max="12804" width="10.28515625" style="74" customWidth="1"/>
    <col min="12805" max="12805" width="14.7109375" style="74" customWidth="1"/>
    <col min="12806" max="12806" width="11" style="74" bestFit="1" customWidth="1"/>
    <col min="12807" max="13056" width="8.85546875" style="74"/>
    <col min="13057" max="13057" width="25.42578125" style="74" customWidth="1"/>
    <col min="13058" max="13058" width="13.7109375" style="74" customWidth="1"/>
    <col min="13059" max="13059" width="58.7109375" style="74" customWidth="1"/>
    <col min="13060" max="13060" width="10.28515625" style="74" customWidth="1"/>
    <col min="13061" max="13061" width="14.7109375" style="74" customWidth="1"/>
    <col min="13062" max="13062" width="11" style="74" bestFit="1" customWidth="1"/>
    <col min="13063" max="13312" width="8.85546875" style="74"/>
    <col min="13313" max="13313" width="25.42578125" style="74" customWidth="1"/>
    <col min="13314" max="13314" width="13.7109375" style="74" customWidth="1"/>
    <col min="13315" max="13315" width="58.7109375" style="74" customWidth="1"/>
    <col min="13316" max="13316" width="10.28515625" style="74" customWidth="1"/>
    <col min="13317" max="13317" width="14.7109375" style="74" customWidth="1"/>
    <col min="13318" max="13318" width="11" style="74" bestFit="1" customWidth="1"/>
    <col min="13319" max="13568" width="8.85546875" style="74"/>
    <col min="13569" max="13569" width="25.42578125" style="74" customWidth="1"/>
    <col min="13570" max="13570" width="13.7109375" style="74" customWidth="1"/>
    <col min="13571" max="13571" width="58.7109375" style="74" customWidth="1"/>
    <col min="13572" max="13572" width="10.28515625" style="74" customWidth="1"/>
    <col min="13573" max="13573" width="14.7109375" style="74" customWidth="1"/>
    <col min="13574" max="13574" width="11" style="74" bestFit="1" customWidth="1"/>
    <col min="13575" max="13824" width="8.85546875" style="74"/>
    <col min="13825" max="13825" width="25.42578125" style="74" customWidth="1"/>
    <col min="13826" max="13826" width="13.7109375" style="74" customWidth="1"/>
    <col min="13827" max="13827" width="58.7109375" style="74" customWidth="1"/>
    <col min="13828" max="13828" width="10.28515625" style="74" customWidth="1"/>
    <col min="13829" max="13829" width="14.7109375" style="74" customWidth="1"/>
    <col min="13830" max="13830" width="11" style="74" bestFit="1" customWidth="1"/>
    <col min="13831" max="14080" width="8.85546875" style="74"/>
    <col min="14081" max="14081" width="25.42578125" style="74" customWidth="1"/>
    <col min="14082" max="14082" width="13.7109375" style="74" customWidth="1"/>
    <col min="14083" max="14083" width="58.7109375" style="74" customWidth="1"/>
    <col min="14084" max="14084" width="10.28515625" style="74" customWidth="1"/>
    <col min="14085" max="14085" width="14.7109375" style="74" customWidth="1"/>
    <col min="14086" max="14086" width="11" style="74" bestFit="1" customWidth="1"/>
    <col min="14087" max="14336" width="8.85546875" style="74"/>
    <col min="14337" max="14337" width="25.42578125" style="74" customWidth="1"/>
    <col min="14338" max="14338" width="13.7109375" style="74" customWidth="1"/>
    <col min="14339" max="14339" width="58.7109375" style="74" customWidth="1"/>
    <col min="14340" max="14340" width="10.28515625" style="74" customWidth="1"/>
    <col min="14341" max="14341" width="14.7109375" style="74" customWidth="1"/>
    <col min="14342" max="14342" width="11" style="74" bestFit="1" customWidth="1"/>
    <col min="14343" max="14592" width="8.85546875" style="74"/>
    <col min="14593" max="14593" width="25.42578125" style="74" customWidth="1"/>
    <col min="14594" max="14594" width="13.7109375" style="74" customWidth="1"/>
    <col min="14595" max="14595" width="58.7109375" style="74" customWidth="1"/>
    <col min="14596" max="14596" width="10.28515625" style="74" customWidth="1"/>
    <col min="14597" max="14597" width="14.7109375" style="74" customWidth="1"/>
    <col min="14598" max="14598" width="11" style="74" bestFit="1" customWidth="1"/>
    <col min="14599" max="14848" width="8.85546875" style="74"/>
    <col min="14849" max="14849" width="25.42578125" style="74" customWidth="1"/>
    <col min="14850" max="14850" width="13.7109375" style="74" customWidth="1"/>
    <col min="14851" max="14851" width="58.7109375" style="74" customWidth="1"/>
    <col min="14852" max="14852" width="10.28515625" style="74" customWidth="1"/>
    <col min="14853" max="14853" width="14.7109375" style="74" customWidth="1"/>
    <col min="14854" max="14854" width="11" style="74" bestFit="1" customWidth="1"/>
    <col min="14855" max="15104" width="8.85546875" style="74"/>
    <col min="15105" max="15105" width="25.42578125" style="74" customWidth="1"/>
    <col min="15106" max="15106" width="13.7109375" style="74" customWidth="1"/>
    <col min="15107" max="15107" width="58.7109375" style="74" customWidth="1"/>
    <col min="15108" max="15108" width="10.28515625" style="74" customWidth="1"/>
    <col min="15109" max="15109" width="14.7109375" style="74" customWidth="1"/>
    <col min="15110" max="15110" width="11" style="74" bestFit="1" customWidth="1"/>
    <col min="15111" max="15360" width="8.85546875" style="74"/>
    <col min="15361" max="15361" width="25.42578125" style="74" customWidth="1"/>
    <col min="15362" max="15362" width="13.7109375" style="74" customWidth="1"/>
    <col min="15363" max="15363" width="58.7109375" style="74" customWidth="1"/>
    <col min="15364" max="15364" width="10.28515625" style="74" customWidth="1"/>
    <col min="15365" max="15365" width="14.7109375" style="74" customWidth="1"/>
    <col min="15366" max="15366" width="11" style="74" bestFit="1" customWidth="1"/>
    <col min="15367" max="15616" width="8.85546875" style="74"/>
    <col min="15617" max="15617" width="25.42578125" style="74" customWidth="1"/>
    <col min="15618" max="15618" width="13.7109375" style="74" customWidth="1"/>
    <col min="15619" max="15619" width="58.7109375" style="74" customWidth="1"/>
    <col min="15620" max="15620" width="10.28515625" style="74" customWidth="1"/>
    <col min="15621" max="15621" width="14.7109375" style="74" customWidth="1"/>
    <col min="15622" max="15622" width="11" style="74" bestFit="1" customWidth="1"/>
    <col min="15623" max="15872" width="8.85546875" style="74"/>
    <col min="15873" max="15873" width="25.42578125" style="74" customWidth="1"/>
    <col min="15874" max="15874" width="13.7109375" style="74" customWidth="1"/>
    <col min="15875" max="15875" width="58.7109375" style="74" customWidth="1"/>
    <col min="15876" max="15876" width="10.28515625" style="74" customWidth="1"/>
    <col min="15877" max="15877" width="14.7109375" style="74" customWidth="1"/>
    <col min="15878" max="15878" width="11" style="74" bestFit="1" customWidth="1"/>
    <col min="15879" max="16128" width="8.85546875" style="74"/>
    <col min="16129" max="16129" width="25.42578125" style="74" customWidth="1"/>
    <col min="16130" max="16130" width="13.7109375" style="74" customWidth="1"/>
    <col min="16131" max="16131" width="58.7109375" style="74" customWidth="1"/>
    <col min="16132" max="16132" width="10.28515625" style="74" customWidth="1"/>
    <col min="16133" max="16133" width="14.7109375" style="74" customWidth="1"/>
    <col min="16134" max="16134" width="11" style="74" bestFit="1" customWidth="1"/>
    <col min="16135" max="16384" width="8.85546875" style="74"/>
  </cols>
  <sheetData>
    <row r="1" spans="1:6">
      <c r="A1" s="556" t="s">
        <v>536</v>
      </c>
      <c r="B1" s="556"/>
      <c r="C1" s="556"/>
      <c r="D1" s="556"/>
      <c r="E1" s="556"/>
    </row>
    <row r="2" spans="1:6">
      <c r="D2" s="249" t="s">
        <v>91</v>
      </c>
    </row>
    <row r="3" spans="1:6">
      <c r="A3" s="556" t="s">
        <v>606</v>
      </c>
      <c r="B3" s="556"/>
      <c r="C3" s="556"/>
    </row>
    <row r="4" spans="1:6" ht="13.5" thickBot="1"/>
    <row r="5" spans="1:6" s="254" customFormat="1" ht="24.6" customHeight="1">
      <c r="A5" s="250" t="s">
        <v>528</v>
      </c>
      <c r="B5" s="251" t="s">
        <v>529</v>
      </c>
      <c r="C5" s="251" t="s">
        <v>530</v>
      </c>
      <c r="D5" s="252" t="s">
        <v>531</v>
      </c>
      <c r="E5" s="253" t="s">
        <v>532</v>
      </c>
    </row>
    <row r="6" spans="1:6">
      <c r="A6" s="551">
        <v>2017</v>
      </c>
      <c r="B6" s="552"/>
      <c r="C6" s="552"/>
      <c r="D6" s="552"/>
      <c r="E6" s="553"/>
    </row>
    <row r="7" spans="1:6" ht="25.5">
      <c r="A7" s="128" t="s">
        <v>533</v>
      </c>
      <c r="B7" s="306">
        <v>42850</v>
      </c>
      <c r="C7" s="307" t="s">
        <v>555</v>
      </c>
      <c r="D7" s="256">
        <v>0</v>
      </c>
      <c r="E7" s="54">
        <v>9065.1</v>
      </c>
      <c r="F7"/>
    </row>
    <row r="8" spans="1:6" ht="51">
      <c r="A8" s="128" t="s">
        <v>533</v>
      </c>
      <c r="B8" s="306">
        <v>42786</v>
      </c>
      <c r="C8" s="307" t="s">
        <v>607</v>
      </c>
      <c r="D8" s="256">
        <v>0</v>
      </c>
      <c r="E8" s="54">
        <v>2482.9499999999998</v>
      </c>
      <c r="F8"/>
    </row>
    <row r="9" spans="1:6">
      <c r="A9" s="128" t="s">
        <v>609</v>
      </c>
      <c r="B9" s="426">
        <v>42791.472222222219</v>
      </c>
      <c r="C9" s="307" t="s">
        <v>608</v>
      </c>
      <c r="D9" s="256"/>
      <c r="E9" s="428">
        <v>76.25</v>
      </c>
      <c r="F9"/>
    </row>
    <row r="10" spans="1:6" ht="25.5">
      <c r="A10" s="128" t="s">
        <v>533</v>
      </c>
      <c r="B10" s="306">
        <v>42802</v>
      </c>
      <c r="C10" s="307" t="s">
        <v>556</v>
      </c>
      <c r="D10" s="256">
        <v>0</v>
      </c>
      <c r="E10" s="54">
        <v>9297.83</v>
      </c>
      <c r="F10"/>
    </row>
    <row r="11" spans="1:6">
      <c r="A11" s="128" t="s">
        <v>533</v>
      </c>
      <c r="B11" s="306">
        <v>42906</v>
      </c>
      <c r="C11" s="307" t="s">
        <v>567</v>
      </c>
      <c r="D11" s="256">
        <v>0</v>
      </c>
      <c r="E11" s="54">
        <v>1925</v>
      </c>
      <c r="F11"/>
    </row>
    <row r="12" spans="1:6">
      <c r="A12" s="128" t="s">
        <v>473</v>
      </c>
      <c r="B12" s="306">
        <v>42800</v>
      </c>
      <c r="C12" s="310" t="s">
        <v>566</v>
      </c>
      <c r="D12" s="256">
        <v>0</v>
      </c>
      <c r="E12" s="54">
        <v>221.4</v>
      </c>
    </row>
    <row r="13" spans="1:6">
      <c r="A13" s="554" t="s">
        <v>59</v>
      </c>
      <c r="B13" s="555"/>
      <c r="C13" s="555"/>
      <c r="D13" s="311">
        <f>SUM(D7:D12)</f>
        <v>0</v>
      </c>
      <c r="E13" s="258">
        <f>SUM(E7:E12)</f>
        <v>23068.53</v>
      </c>
    </row>
    <row r="14" spans="1:6">
      <c r="A14" s="551">
        <v>2018</v>
      </c>
      <c r="B14" s="552"/>
      <c r="C14" s="552"/>
      <c r="D14" s="552"/>
      <c r="E14" s="553"/>
    </row>
    <row r="15" spans="1:6" ht="25.5">
      <c r="A15" s="128" t="s">
        <v>533</v>
      </c>
      <c r="B15" s="306">
        <v>43174</v>
      </c>
      <c r="C15" s="255" t="s">
        <v>557</v>
      </c>
      <c r="D15" s="256">
        <v>0</v>
      </c>
      <c r="E15" s="427">
        <v>7193.63</v>
      </c>
      <c r="F15"/>
    </row>
    <row r="16" spans="1:6" ht="38.25">
      <c r="A16" s="128" t="s">
        <v>533</v>
      </c>
      <c r="B16" s="306">
        <v>43465</v>
      </c>
      <c r="C16" s="255" t="s">
        <v>558</v>
      </c>
      <c r="D16" s="256">
        <v>0</v>
      </c>
      <c r="E16" s="427">
        <v>4255.5</v>
      </c>
      <c r="F16"/>
    </row>
    <row r="17" spans="1:6">
      <c r="A17" s="554" t="s">
        <v>59</v>
      </c>
      <c r="B17" s="555"/>
      <c r="C17" s="555"/>
      <c r="D17" s="311">
        <v>0</v>
      </c>
      <c r="E17" s="258">
        <f>SUM(E15:E16)</f>
        <v>11449.130000000001</v>
      </c>
    </row>
    <row r="18" spans="1:6">
      <c r="A18" s="551">
        <v>2019</v>
      </c>
      <c r="B18" s="552"/>
      <c r="C18" s="552"/>
      <c r="D18" s="552"/>
      <c r="E18" s="553"/>
    </row>
    <row r="19" spans="1:6" ht="33" customHeight="1">
      <c r="A19" s="308" t="s">
        <v>533</v>
      </c>
      <c r="B19" s="306">
        <v>43546</v>
      </c>
      <c r="C19" s="255" t="s">
        <v>559</v>
      </c>
      <c r="D19" s="257">
        <v>0</v>
      </c>
      <c r="E19" s="53">
        <v>1560.92</v>
      </c>
      <c r="F19"/>
    </row>
    <row r="20" spans="1:6" ht="38.25">
      <c r="A20" s="308" t="s">
        <v>533</v>
      </c>
      <c r="B20" s="306">
        <v>43546</v>
      </c>
      <c r="C20" s="255" t="s">
        <v>560</v>
      </c>
      <c r="D20" s="257">
        <v>0</v>
      </c>
      <c r="E20" s="53">
        <v>2507.4</v>
      </c>
      <c r="F20"/>
    </row>
    <row r="21" spans="1:6" ht="25.5">
      <c r="A21" s="308" t="s">
        <v>533</v>
      </c>
      <c r="B21" s="306">
        <v>43557</v>
      </c>
      <c r="C21" s="255" t="s">
        <v>561</v>
      </c>
      <c r="D21" s="257">
        <v>0</v>
      </c>
      <c r="E21" s="53">
        <v>5229.3500000000004</v>
      </c>
      <c r="F21"/>
    </row>
    <row r="22" spans="1:6" ht="25.5">
      <c r="A22" s="308" t="s">
        <v>534</v>
      </c>
      <c r="B22" s="306">
        <v>43602</v>
      </c>
      <c r="C22" s="255" t="s">
        <v>562</v>
      </c>
      <c r="D22" s="257">
        <v>0</v>
      </c>
      <c r="E22" s="53">
        <v>338.5</v>
      </c>
      <c r="F22"/>
    </row>
    <row r="23" spans="1:6">
      <c r="A23" s="554" t="s">
        <v>59</v>
      </c>
      <c r="B23" s="555"/>
      <c r="C23" s="555"/>
      <c r="D23" s="311">
        <f>SUM(D19:D22)</f>
        <v>0</v>
      </c>
      <c r="E23" s="258">
        <f>SUM(E19:E22)</f>
        <v>9636.17</v>
      </c>
    </row>
    <row r="24" spans="1:6">
      <c r="A24" s="551">
        <v>2020</v>
      </c>
      <c r="B24" s="552"/>
      <c r="C24" s="552"/>
      <c r="D24" s="552"/>
      <c r="E24" s="553"/>
    </row>
    <row r="25" spans="1:6" ht="25.5">
      <c r="A25" s="309" t="s">
        <v>533</v>
      </c>
      <c r="B25" s="306">
        <v>43894</v>
      </c>
      <c r="C25" s="255" t="s">
        <v>563</v>
      </c>
      <c r="D25" s="312">
        <v>0</v>
      </c>
      <c r="E25" s="139">
        <v>1400</v>
      </c>
      <c r="F25"/>
    </row>
    <row r="26" spans="1:6" ht="25.5">
      <c r="A26" s="309" t="s">
        <v>533</v>
      </c>
      <c r="B26" s="306">
        <v>43885</v>
      </c>
      <c r="C26" s="255" t="s">
        <v>564</v>
      </c>
      <c r="D26" s="312">
        <v>0</v>
      </c>
      <c r="E26" s="139">
        <v>308</v>
      </c>
      <c r="F26"/>
    </row>
    <row r="27" spans="1:6">
      <c r="A27" s="554" t="s">
        <v>59</v>
      </c>
      <c r="B27" s="555"/>
      <c r="C27" s="555"/>
      <c r="D27" s="311">
        <f>SUM(D25:D26)</f>
        <v>0</v>
      </c>
      <c r="E27" s="258">
        <f>SUM(E25:E26)</f>
        <v>1708</v>
      </c>
    </row>
    <row r="28" spans="1:6">
      <c r="A28" s="551" t="s">
        <v>565</v>
      </c>
      <c r="B28" s="552"/>
      <c r="C28" s="552"/>
      <c r="D28" s="552"/>
      <c r="E28" s="553"/>
    </row>
    <row r="29" spans="1:6">
      <c r="A29" s="554" t="s">
        <v>59</v>
      </c>
      <c r="B29" s="555"/>
      <c r="C29" s="555"/>
      <c r="D29" s="311"/>
      <c r="E29" s="258"/>
    </row>
    <row r="30" spans="1:6" ht="13.5" thickBot="1">
      <c r="A30" s="549" t="s">
        <v>535</v>
      </c>
      <c r="B30" s="550"/>
      <c r="C30" s="550"/>
      <c r="D30" s="313">
        <f>D29+D27+D23+D17+D84+D13</f>
        <v>0</v>
      </c>
      <c r="E30" s="305">
        <f>E29+E27+E23+E17+E84+E13</f>
        <v>45861.83</v>
      </c>
    </row>
    <row r="31" spans="1:6">
      <c r="F31" s="259"/>
    </row>
  </sheetData>
  <mergeCells count="13">
    <mergeCell ref="A17:C17"/>
    <mergeCell ref="A1:E1"/>
    <mergeCell ref="A3:C3"/>
    <mergeCell ref="A6:E6"/>
    <mergeCell ref="A13:C13"/>
    <mergeCell ref="A14:E14"/>
    <mergeCell ref="A30:C30"/>
    <mergeCell ref="A18:E18"/>
    <mergeCell ref="A23:C23"/>
    <mergeCell ref="A24:E24"/>
    <mergeCell ref="A27:C27"/>
    <mergeCell ref="A28:E28"/>
    <mergeCell ref="A29:C2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Nazwane zakresy</vt:lpstr>
      </vt:variant>
      <vt:variant>
        <vt:i4>2</vt:i4>
      </vt:variant>
    </vt:vector>
  </HeadingPairs>
  <TitlesOfParts>
    <vt:vector size="10" baseType="lpstr">
      <vt:lpstr>informacje ogólne</vt:lpstr>
      <vt:lpstr>budynki</vt:lpstr>
      <vt:lpstr>elektronika </vt:lpstr>
      <vt:lpstr>środki trwałe</vt:lpstr>
      <vt:lpstr>maszyny</vt:lpstr>
      <vt:lpstr>pojazdy </vt:lpstr>
      <vt:lpstr>lokalizacje</vt:lpstr>
      <vt:lpstr>szkodowość </vt:lpstr>
      <vt:lpstr>budynki!Obszar_wydruku</vt:lpstr>
      <vt:lpstr>'elektronika '!Obszar_wydruku</vt:lpstr>
    </vt:vector>
  </TitlesOfParts>
  <Company>MedicEuro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załączniki</dc:title>
  <dc:creator>MAXIMUS BROKER</dc:creator>
  <cp:lastModifiedBy>tomasz_jozefiak</cp:lastModifiedBy>
  <cp:lastPrinted>2020-05-28T08:10:12Z</cp:lastPrinted>
  <dcterms:created xsi:type="dcterms:W3CDTF">2004-04-21T13:58:08Z</dcterms:created>
  <dcterms:modified xsi:type="dcterms:W3CDTF">2021-07-01T11:12:21Z</dcterms:modified>
</cp:coreProperties>
</file>